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Информация о подписи" sheetId="11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9" l="1"/>
  <c r="D12" i="3"/>
  <c r="K11" i="2"/>
  <c r="J11" i="2"/>
  <c r="I11" i="2"/>
  <c r="G11" i="2"/>
  <c r="F11" i="2"/>
  <c r="E11" i="2"/>
  <c r="H7" i="8" l="1"/>
  <c r="H8" i="8"/>
  <c r="H8" i="7"/>
  <c r="H7" i="7"/>
  <c r="H9" i="7"/>
  <c r="H9" i="5"/>
  <c r="H10" i="5"/>
  <c r="H7" i="3"/>
  <c r="H8" i="3"/>
  <c r="H9" i="3"/>
  <c r="H10" i="3"/>
  <c r="H11" i="3"/>
  <c r="H9" i="2"/>
  <c r="H8" i="2"/>
  <c r="H10" i="2"/>
  <c r="H14" i="1"/>
  <c r="H15" i="1"/>
  <c r="H16" i="1"/>
  <c r="H17" i="1"/>
  <c r="E18" i="1"/>
  <c r="H9" i="10" l="1"/>
  <c r="F12" i="10"/>
  <c r="G12" i="10"/>
  <c r="E12" i="10"/>
  <c r="F10" i="7"/>
  <c r="G10" i="7"/>
  <c r="E10" i="7"/>
  <c r="H10" i="7" l="1"/>
  <c r="H12" i="10"/>
  <c r="H14" i="10"/>
  <c r="H7" i="10"/>
  <c r="H6" i="10"/>
  <c r="H14" i="9"/>
  <c r="H9" i="9"/>
  <c r="H7" i="9"/>
  <c r="H6" i="9"/>
  <c r="H13" i="8"/>
  <c r="H6" i="8"/>
  <c r="H12" i="7"/>
  <c r="H6" i="7"/>
  <c r="H12" i="6"/>
  <c r="H9" i="6"/>
  <c r="H7" i="6"/>
  <c r="H6" i="6"/>
  <c r="H13" i="5"/>
  <c r="H7" i="5"/>
  <c r="H6" i="5"/>
  <c r="H14" i="3"/>
  <c r="H6" i="3"/>
  <c r="H13" i="2"/>
  <c r="H6" i="2"/>
  <c r="H11" i="2" s="1"/>
  <c r="H20" i="1"/>
  <c r="H13" i="1"/>
  <c r="F12" i="9" l="1"/>
  <c r="G12" i="9"/>
  <c r="E12" i="9"/>
  <c r="H11" i="9"/>
  <c r="F10" i="8"/>
  <c r="F14" i="8" s="1"/>
  <c r="G10" i="8"/>
  <c r="G14" i="8" s="1"/>
  <c r="E10" i="8"/>
  <c r="H12" i="9" l="1"/>
  <c r="E14" i="8"/>
  <c r="H14" i="8" s="1"/>
  <c r="H10" i="8"/>
  <c r="F15" i="9"/>
  <c r="G15" i="9"/>
  <c r="E15" i="9"/>
  <c r="G15" i="2"/>
  <c r="E15" i="2"/>
  <c r="H15" i="9" l="1"/>
  <c r="F15" i="2"/>
  <c r="H15" i="2" s="1"/>
  <c r="F18" i="1"/>
  <c r="G18" i="1"/>
  <c r="G22" i="1" s="1"/>
  <c r="E22" i="1"/>
  <c r="F12" i="3"/>
  <c r="G12" i="3"/>
  <c r="E12" i="3"/>
  <c r="H12" i="3" l="1"/>
  <c r="F22" i="1"/>
  <c r="H22" i="1" s="1"/>
  <c r="H18" i="1"/>
  <c r="D12" i="10"/>
  <c r="I12" i="10"/>
  <c r="J12" i="10"/>
  <c r="J16" i="10" s="1"/>
  <c r="K12" i="10"/>
  <c r="K16" i="10" s="1"/>
  <c r="L12" i="10"/>
  <c r="M12" i="10"/>
  <c r="N12" i="10"/>
  <c r="N16" i="10" s="1"/>
  <c r="O12" i="10"/>
  <c r="P12" i="10"/>
  <c r="F10" i="6" l="1"/>
  <c r="F14" i="6" s="1"/>
  <c r="G10" i="6"/>
  <c r="G14" i="6" s="1"/>
  <c r="E10" i="6"/>
  <c r="E14" i="6" l="1"/>
  <c r="H14" i="6" s="1"/>
  <c r="H10" i="6"/>
  <c r="M10" i="8"/>
  <c r="L10" i="8"/>
  <c r="K10" i="8"/>
  <c r="J10" i="8"/>
  <c r="I10" i="8"/>
  <c r="D16" i="10" l="1"/>
  <c r="P16" i="10"/>
  <c r="O16" i="10"/>
  <c r="M16" i="10"/>
  <c r="L16" i="10"/>
  <c r="I16" i="10"/>
  <c r="D15" i="9" l="1"/>
  <c r="P12" i="9"/>
  <c r="P15" i="9" s="1"/>
  <c r="O12" i="9"/>
  <c r="O15" i="9" s="1"/>
  <c r="N12" i="9"/>
  <c r="N15" i="9" s="1"/>
  <c r="M12" i="9"/>
  <c r="M15" i="9" s="1"/>
  <c r="L12" i="9"/>
  <c r="L15" i="9" s="1"/>
  <c r="K12" i="9"/>
  <c r="K15" i="9" s="1"/>
  <c r="J12" i="9"/>
  <c r="J15" i="9" s="1"/>
  <c r="I12" i="9"/>
  <c r="I15" i="9" s="1"/>
  <c r="D14" i="8" l="1"/>
  <c r="P10" i="8"/>
  <c r="P14" i="8" s="1"/>
  <c r="O10" i="8"/>
  <c r="O14" i="8" s="1"/>
  <c r="N10" i="8"/>
  <c r="N14" i="8" s="1"/>
  <c r="M14" i="8"/>
  <c r="L14" i="8"/>
  <c r="K14" i="8"/>
  <c r="J14" i="8"/>
  <c r="I14" i="8"/>
  <c r="D10" i="7" l="1"/>
  <c r="D13" i="7" s="1"/>
  <c r="P10" i="7"/>
  <c r="P13" i="7" s="1"/>
  <c r="O10" i="7"/>
  <c r="O13" i="7" s="1"/>
  <c r="N10" i="7"/>
  <c r="N13" i="7" s="1"/>
  <c r="M10" i="7"/>
  <c r="M13" i="7" s="1"/>
  <c r="L10" i="7"/>
  <c r="L13" i="7" s="1"/>
  <c r="K10" i="7"/>
  <c r="K13" i="7" s="1"/>
  <c r="J10" i="7"/>
  <c r="J13" i="7" s="1"/>
  <c r="I10" i="7"/>
  <c r="I13" i="7" s="1"/>
  <c r="D14" i="6" l="1"/>
  <c r="P10" i="6"/>
  <c r="P14" i="6" s="1"/>
  <c r="O10" i="6"/>
  <c r="O14" i="6" s="1"/>
  <c r="N10" i="6"/>
  <c r="N14" i="6" s="1"/>
  <c r="M10" i="6"/>
  <c r="M14" i="6" s="1"/>
  <c r="L10" i="6"/>
  <c r="L14" i="6" s="1"/>
  <c r="K10" i="6"/>
  <c r="K14" i="6" s="1"/>
  <c r="J10" i="6"/>
  <c r="J14" i="6" s="1"/>
  <c r="I10" i="6"/>
  <c r="I14" i="6" s="1"/>
  <c r="D11" i="5" l="1"/>
  <c r="D14" i="5" s="1"/>
  <c r="P11" i="5"/>
  <c r="P14" i="5" s="1"/>
  <c r="O11" i="5"/>
  <c r="O14" i="5" s="1"/>
  <c r="N11" i="5"/>
  <c r="N14" i="5" s="1"/>
  <c r="M11" i="5"/>
  <c r="M14" i="5" s="1"/>
  <c r="L11" i="5"/>
  <c r="L14" i="5" s="1"/>
  <c r="K11" i="5"/>
  <c r="K14" i="5" s="1"/>
  <c r="J11" i="5"/>
  <c r="J14" i="5" s="1"/>
  <c r="I11" i="5"/>
  <c r="I14" i="5" s="1"/>
  <c r="G11" i="5"/>
  <c r="G14" i="5" s="1"/>
  <c r="F11" i="5"/>
  <c r="F14" i="5" s="1"/>
  <c r="E11" i="5"/>
  <c r="E14" i="5" l="1"/>
  <c r="H14" i="5" s="1"/>
  <c r="H11" i="5"/>
  <c r="D15" i="3"/>
  <c r="D15" i="2"/>
  <c r="D18" i="1"/>
  <c r="D22" i="1" s="1"/>
  <c r="D15" i="5" l="1"/>
  <c r="P12" i="3"/>
  <c r="P15" i="3" s="1"/>
  <c r="O12" i="3"/>
  <c r="O15" i="3" s="1"/>
  <c r="N12" i="3"/>
  <c r="N15" i="3" s="1"/>
  <c r="M12" i="3"/>
  <c r="M15" i="3" s="1"/>
  <c r="L12" i="3"/>
  <c r="L15" i="3" s="1"/>
  <c r="K12" i="3"/>
  <c r="K15" i="3" s="1"/>
  <c r="J12" i="3"/>
  <c r="J15" i="3" s="1"/>
  <c r="I12" i="3"/>
  <c r="I15" i="3" s="1"/>
  <c r="P11" i="2" l="1"/>
  <c r="P15" i="2" s="1"/>
  <c r="O11" i="2"/>
  <c r="O15" i="2" s="1"/>
  <c r="N11" i="2"/>
  <c r="N15" i="2" s="1"/>
  <c r="M11" i="2"/>
  <c r="M15" i="2" s="1"/>
  <c r="L11" i="2"/>
  <c r="L15" i="2" s="1"/>
  <c r="K15" i="2"/>
  <c r="J15" i="2"/>
  <c r="I15" i="2"/>
  <c r="I18" i="1" l="1"/>
  <c r="I22" i="1" s="1"/>
  <c r="I15" i="5" s="1"/>
  <c r="J18" i="1"/>
  <c r="J22" i="1" s="1"/>
  <c r="J15" i="5" s="1"/>
  <c r="K18" i="1"/>
  <c r="K22" i="1" s="1"/>
  <c r="K15" i="5" s="1"/>
  <c r="L18" i="1"/>
  <c r="L22" i="1" s="1"/>
  <c r="L15" i="5" s="1"/>
  <c r="M18" i="1"/>
  <c r="M22" i="1" s="1"/>
  <c r="M15" i="5" s="1"/>
  <c r="N18" i="1"/>
  <c r="N22" i="1" s="1"/>
  <c r="N15" i="5" s="1"/>
  <c r="O18" i="1"/>
  <c r="O22" i="1" s="1"/>
  <c r="O15" i="5" s="1"/>
  <c r="P18" i="1"/>
  <c r="P22" i="1" s="1"/>
  <c r="P15" i="5" s="1"/>
  <c r="E15" i="3"/>
  <c r="G15" i="3"/>
  <c r="F15" i="3"/>
  <c r="H15" i="3" l="1"/>
  <c r="E15" i="5"/>
  <c r="F15" i="5"/>
  <c r="G15" i="5"/>
  <c r="E13" i="7"/>
  <c r="F13" i="7"/>
  <c r="G13" i="7"/>
  <c r="E16" i="10"/>
  <c r="G16" i="10"/>
  <c r="F16" i="10"/>
  <c r="H13" i="7" l="1"/>
  <c r="H16" i="10"/>
  <c r="H15" i="5"/>
</calcChain>
</file>

<file path=xl/sharedStrings.xml><?xml version="1.0" encoding="utf-8"?>
<sst xmlns="http://schemas.openxmlformats.org/spreadsheetml/2006/main" count="479" uniqueCount="109">
  <si>
    <t>Масса порции</t>
  </si>
  <si>
    <t>Витамины (мг)</t>
  </si>
  <si>
    <t>Минеральные вещества (мг)</t>
  </si>
  <si>
    <t>Mg</t>
  </si>
  <si>
    <t>Fe</t>
  </si>
  <si>
    <t>Завтрак</t>
  </si>
  <si>
    <t>-</t>
  </si>
  <si>
    <t>Рис отварной</t>
  </si>
  <si>
    <t xml:space="preserve">Хлеб  </t>
  </si>
  <si>
    <t xml:space="preserve">№ рецептуры </t>
  </si>
  <si>
    <t>Наименование блюда</t>
  </si>
  <si>
    <t>Тех-ая и нор-ая документация/сборник рецептур</t>
  </si>
  <si>
    <t>Пищевые вещества  (г)</t>
  </si>
  <si>
    <t>Белки</t>
  </si>
  <si>
    <t>Жиры</t>
  </si>
  <si>
    <t>Углеводы</t>
  </si>
  <si>
    <t>В1</t>
  </si>
  <si>
    <t>С</t>
  </si>
  <si>
    <t>Е</t>
  </si>
  <si>
    <t>А</t>
  </si>
  <si>
    <t>Са</t>
  </si>
  <si>
    <t>Р</t>
  </si>
  <si>
    <t>Итого за завтрак</t>
  </si>
  <si>
    <t xml:space="preserve">Молоко </t>
  </si>
  <si>
    <t>Сб.2008</t>
  </si>
  <si>
    <t>Энергетическая ценность (ккал)</t>
  </si>
  <si>
    <t>СОГЛАСОВАНО</t>
  </si>
  <si>
    <t>«____» _________ 2019 г.</t>
  </si>
  <si>
    <t>УТВЕРЖДАЮ</t>
  </si>
  <si>
    <t>«____» __________ 2019 г.</t>
  </si>
  <si>
    <r>
      <t xml:space="preserve">День: </t>
    </r>
    <r>
      <rPr>
        <sz val="11"/>
        <color theme="1"/>
        <rFont val="Times New Roman"/>
        <family val="1"/>
        <charset val="204"/>
      </rPr>
      <t>понедельник</t>
    </r>
  </si>
  <si>
    <r>
      <t xml:space="preserve">Неделя: </t>
    </r>
    <r>
      <rPr>
        <sz val="11"/>
        <color theme="1"/>
        <rFont val="Times New Roman"/>
        <family val="1"/>
        <charset val="204"/>
      </rPr>
      <t>первая</t>
    </r>
  </si>
  <si>
    <r>
      <t xml:space="preserve">Сезон: </t>
    </r>
    <r>
      <rPr>
        <sz val="11"/>
        <color theme="1"/>
        <rFont val="Times New Roman"/>
        <family val="1"/>
        <charset val="204"/>
      </rPr>
      <t>осенне-зимний</t>
    </r>
  </si>
  <si>
    <r>
      <t>Возрастная категория:</t>
    </r>
    <r>
      <rPr>
        <sz val="11"/>
        <color theme="1"/>
        <rFont val="Times New Roman"/>
        <family val="1"/>
        <charset val="204"/>
      </rPr>
      <t xml:space="preserve"> 7-11 лет</t>
    </r>
  </si>
  <si>
    <t xml:space="preserve">Гречка отварная </t>
  </si>
  <si>
    <t>Компот из с/ф</t>
  </si>
  <si>
    <t xml:space="preserve">Снежок </t>
  </si>
  <si>
    <r>
      <t xml:space="preserve">День: </t>
    </r>
    <r>
      <rPr>
        <sz val="11"/>
        <color theme="1"/>
        <rFont val="Times New Roman"/>
        <family val="1"/>
        <charset val="204"/>
      </rPr>
      <t>вторник</t>
    </r>
  </si>
  <si>
    <r>
      <t>Возрастная категория</t>
    </r>
    <r>
      <rPr>
        <sz val="11"/>
        <color theme="1"/>
        <rFont val="Times New Roman"/>
        <family val="1"/>
        <charset val="204"/>
      </rPr>
      <t>: 7-11 лет</t>
    </r>
  </si>
  <si>
    <r>
      <t xml:space="preserve">День: </t>
    </r>
    <r>
      <rPr>
        <sz val="11"/>
        <color theme="1"/>
        <rFont val="Times New Roman"/>
        <family val="1"/>
        <charset val="204"/>
      </rPr>
      <t>среда</t>
    </r>
  </si>
  <si>
    <r>
      <t>Возрастная категория:</t>
    </r>
    <r>
      <rPr>
        <sz val="11"/>
        <color theme="1"/>
        <rFont val="Times New Roman"/>
        <family val="1"/>
        <charset val="204"/>
      </rPr>
      <t>7-11 лет</t>
    </r>
  </si>
  <si>
    <t>Макароны отварные</t>
  </si>
  <si>
    <t>Итого за день</t>
  </si>
  <si>
    <r>
      <t xml:space="preserve">День: </t>
    </r>
    <r>
      <rPr>
        <sz val="11"/>
        <color theme="1"/>
        <rFont val="Times New Roman"/>
        <family val="1"/>
        <charset val="204"/>
      </rPr>
      <t>четверг</t>
    </r>
  </si>
  <si>
    <t>Рыба тушеная с овощами</t>
  </si>
  <si>
    <r>
      <t xml:space="preserve">День: </t>
    </r>
    <r>
      <rPr>
        <sz val="11"/>
        <color theme="1"/>
        <rFont val="Times New Roman"/>
        <family val="1"/>
        <charset val="204"/>
      </rPr>
      <t>пятница</t>
    </r>
  </si>
  <si>
    <t>Итого за 1-ую неделю</t>
  </si>
  <si>
    <r>
      <t xml:space="preserve">Неделя: </t>
    </r>
    <r>
      <rPr>
        <sz val="11"/>
        <color theme="1"/>
        <rFont val="Times New Roman"/>
        <family val="1"/>
        <charset val="204"/>
      </rPr>
      <t>вторая</t>
    </r>
  </si>
  <si>
    <r>
      <t xml:space="preserve">Возрастная категория: </t>
    </r>
    <r>
      <rPr>
        <sz val="11"/>
        <color theme="1"/>
        <rFont val="Times New Roman"/>
        <family val="1"/>
        <charset val="204"/>
      </rPr>
      <t>7-11 лет</t>
    </r>
  </si>
  <si>
    <t xml:space="preserve"> </t>
  </si>
  <si>
    <t>Чай с сахаром</t>
  </si>
  <si>
    <t>Компот из св. яблок</t>
  </si>
  <si>
    <t>Каша пшенная на молоке</t>
  </si>
  <si>
    <t xml:space="preserve">Яблоко </t>
  </si>
  <si>
    <t>Сб.2011</t>
  </si>
  <si>
    <t>Гуляш из отварного мяса</t>
  </si>
  <si>
    <t>Сб.2005</t>
  </si>
  <si>
    <t>Сб.2004</t>
  </si>
  <si>
    <t>Сб.2010</t>
  </si>
  <si>
    <t>Булочка сдобная</t>
  </si>
  <si>
    <t>Бутерброд с сыром</t>
  </si>
  <si>
    <t>4а</t>
  </si>
  <si>
    <t>Десятидневное меню для обучающихся 1 - 4 классов школ Октябрьского района</t>
  </si>
  <si>
    <t>Икра кабачковая</t>
  </si>
  <si>
    <t>Кисель из концентрата</t>
  </si>
  <si>
    <t>2022г</t>
  </si>
  <si>
    <t>округ</t>
  </si>
  <si>
    <t>Нарезка  помидор</t>
  </si>
  <si>
    <t xml:space="preserve">Хлеб пшеничный </t>
  </si>
  <si>
    <t>Голень запеченная</t>
  </si>
  <si>
    <t>Чай  с лимоном</t>
  </si>
  <si>
    <t xml:space="preserve">Нарезка овощная  </t>
  </si>
  <si>
    <t>Нарезка овощная</t>
  </si>
  <si>
    <t>Компот</t>
  </si>
  <si>
    <t xml:space="preserve">Нарезка  из овощей </t>
  </si>
  <si>
    <t>Плов с мясом птицы</t>
  </si>
  <si>
    <t>40/10/10</t>
  </si>
  <si>
    <t>Кисель</t>
  </si>
  <si>
    <t>Нарезка из овощей</t>
  </si>
  <si>
    <t>Жаркое с мясом птицы</t>
  </si>
  <si>
    <t xml:space="preserve">Макароны отварные </t>
  </si>
  <si>
    <t>Гуляш из  мяса птицы</t>
  </si>
  <si>
    <t>Гречка отварная</t>
  </si>
  <si>
    <t>Нарезка  огурец</t>
  </si>
  <si>
    <t>Каша молочная рисовая</t>
  </si>
  <si>
    <t>Бутерброд с маслом и сыром</t>
  </si>
  <si>
    <t>40/10/20</t>
  </si>
  <si>
    <t xml:space="preserve">Завтрак </t>
  </si>
  <si>
    <t>яблоко</t>
  </si>
  <si>
    <t>молоко</t>
  </si>
  <si>
    <t>снежок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</si>
  <si>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</si>
  <si>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</si>
  <si>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</si>
  <si>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</si>
  <si>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</si>
  <si>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</si>
  <si>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</si>
  <si>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</si>
  <si>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</si>
  <si>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</si>
  <si>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</si>
  <si>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</si>
  <si>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</si>
  <si>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</si>
  <si>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</si>
  <si>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</si>
  <si>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</si>
  <si>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09.12.2022 13:37:03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</si>
</sst>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1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180975</xdr:colOff>
      <xdr:row>31</xdr:row>
      <xdr:rowOff>78823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27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EE8CC4-43F9-41C0-AEB6-1BDFA882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/>
  </sheetViews>
  <sheetFormatPr defaultRowHeight="15" x14ac:dyDescent="0.25"/>
  <cols>
    <col min="1" max="1" width="12.140625" customWidth="1"/>
    <col min="2" max="2" width="5.85546875" customWidth="1"/>
    <col min="3" max="3" width="9.140625" customWidth="1"/>
    <col min="4" max="4" width="6.5703125" customWidth="1"/>
    <col min="5" max="5" width="6.85546875" customWidth="1"/>
    <col min="6" max="6" width="7" customWidth="1"/>
    <col min="9" max="9" width="7.42578125" customWidth="1"/>
    <col min="10" max="10" width="6.28515625" customWidth="1"/>
    <col min="11" max="11" width="6.7109375" customWidth="1"/>
    <col min="12" max="12" width="7" customWidth="1"/>
  </cols>
  <sheetData>
    <row r="1" spans="1:16" x14ac:dyDescent="0.25">
      <c r="A1" s="10"/>
      <c r="B1" s="9" t="s">
        <v>26</v>
      </c>
      <c r="C1" s="10"/>
      <c r="D1" s="10"/>
      <c r="E1" s="10"/>
      <c r="F1" s="10"/>
      <c r="G1" s="10"/>
      <c r="L1" s="10"/>
      <c r="M1" s="10"/>
      <c r="N1" s="9" t="s">
        <v>28</v>
      </c>
      <c r="O1" s="10"/>
      <c r="P1" s="10"/>
    </row>
    <row r="2" spans="1:16" x14ac:dyDescent="0.25">
      <c r="A2" s="10"/>
      <c r="B2" s="10"/>
      <c r="C2" s="10"/>
      <c r="D2" s="10"/>
      <c r="E2" s="10"/>
      <c r="F2" s="10"/>
      <c r="G2" s="10"/>
      <c r="L2" s="10"/>
      <c r="M2" s="10"/>
      <c r="N2" s="10"/>
      <c r="O2" s="10"/>
      <c r="P2" s="10"/>
    </row>
    <row r="3" spans="1:16" x14ac:dyDescent="0.25">
      <c r="A3" s="10"/>
      <c r="B3" s="10"/>
      <c r="C3" s="10"/>
      <c r="D3" s="10"/>
      <c r="E3" s="10"/>
      <c r="F3" s="10"/>
      <c r="G3" s="10"/>
      <c r="L3" s="10"/>
      <c r="M3" s="10"/>
      <c r="N3" s="10"/>
      <c r="O3" s="10"/>
      <c r="P3" s="10"/>
    </row>
    <row r="4" spans="1:16" x14ac:dyDescent="0.25">
      <c r="A4" s="10" t="s">
        <v>27</v>
      </c>
      <c r="B4" s="10"/>
      <c r="C4" s="10" t="s">
        <v>65</v>
      </c>
      <c r="D4" s="10"/>
      <c r="E4" s="10"/>
      <c r="F4" s="10"/>
      <c r="G4" s="10"/>
      <c r="L4" s="10" t="s">
        <v>29</v>
      </c>
      <c r="M4" s="10"/>
      <c r="N4" s="10" t="s">
        <v>65</v>
      </c>
      <c r="O4" s="10"/>
      <c r="P4" s="10"/>
    </row>
    <row r="5" spans="1:16" x14ac:dyDescent="0.25">
      <c r="A5" s="10"/>
      <c r="B5" s="10"/>
      <c r="C5" s="10"/>
      <c r="D5" s="10"/>
      <c r="E5" s="10"/>
      <c r="F5" s="10"/>
      <c r="G5" s="10"/>
      <c r="L5" s="10"/>
      <c r="M5" s="10"/>
      <c r="N5" s="10"/>
      <c r="O5" s="10"/>
      <c r="P5" s="10"/>
    </row>
    <row r="6" spans="1:16" x14ac:dyDescent="0.25">
      <c r="C6" t="s">
        <v>62</v>
      </c>
      <c r="G6" s="9"/>
      <c r="L6" t="s">
        <v>66</v>
      </c>
    </row>
    <row r="7" spans="1:16" x14ac:dyDescent="0.25">
      <c r="G7" s="11"/>
    </row>
    <row r="8" spans="1:16" x14ac:dyDescent="0.25">
      <c r="G8" s="11"/>
    </row>
    <row r="9" spans="1:16" x14ac:dyDescent="0.25">
      <c r="A9" s="12" t="s">
        <v>30</v>
      </c>
      <c r="D9" s="12" t="s">
        <v>31</v>
      </c>
      <c r="G9" s="12" t="s">
        <v>32</v>
      </c>
      <c r="K9" s="12" t="s">
        <v>33</v>
      </c>
    </row>
    <row r="10" spans="1:16" ht="42.75" customHeight="1" x14ac:dyDescent="0.25">
      <c r="A10" s="75" t="s">
        <v>11</v>
      </c>
      <c r="B10" s="71" t="s">
        <v>9</v>
      </c>
      <c r="C10" s="71" t="s">
        <v>10</v>
      </c>
      <c r="D10" s="71" t="s">
        <v>0</v>
      </c>
      <c r="E10" s="72" t="s">
        <v>12</v>
      </c>
      <c r="F10" s="73"/>
      <c r="G10" s="74"/>
      <c r="H10" s="71" t="s">
        <v>25</v>
      </c>
      <c r="I10" s="71" t="s">
        <v>1</v>
      </c>
      <c r="J10" s="71"/>
      <c r="K10" s="71"/>
      <c r="L10" s="71"/>
      <c r="M10" s="72" t="s">
        <v>2</v>
      </c>
      <c r="N10" s="73"/>
      <c r="O10" s="73"/>
      <c r="P10" s="74"/>
    </row>
    <row r="11" spans="1:16" x14ac:dyDescent="0.25">
      <c r="A11" s="75"/>
      <c r="B11" s="71"/>
      <c r="C11" s="71"/>
      <c r="D11" s="71"/>
      <c r="E11" s="2" t="s">
        <v>13</v>
      </c>
      <c r="F11" s="2" t="s">
        <v>14</v>
      </c>
      <c r="G11" s="2" t="s">
        <v>15</v>
      </c>
      <c r="H11" s="71"/>
      <c r="I11" s="2" t="s">
        <v>16</v>
      </c>
      <c r="J11" s="2" t="s">
        <v>17</v>
      </c>
      <c r="K11" s="2" t="s">
        <v>19</v>
      </c>
      <c r="L11" s="2" t="s">
        <v>18</v>
      </c>
      <c r="M11" s="2" t="s">
        <v>20</v>
      </c>
      <c r="N11" s="2" t="s">
        <v>21</v>
      </c>
      <c r="O11" s="2" t="s">
        <v>3</v>
      </c>
      <c r="P11" s="7" t="s">
        <v>4</v>
      </c>
    </row>
    <row r="12" spans="1:16" x14ac:dyDescent="0.25">
      <c r="A12" s="76" t="s">
        <v>5</v>
      </c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ht="48" customHeight="1" x14ac:dyDescent="0.25">
      <c r="A13" s="25" t="s">
        <v>54</v>
      </c>
      <c r="B13" s="25">
        <v>22</v>
      </c>
      <c r="C13" s="38" t="s">
        <v>83</v>
      </c>
      <c r="D13" s="23">
        <v>60</v>
      </c>
      <c r="E13" s="24">
        <v>1.1000000000000001</v>
      </c>
      <c r="F13" s="24">
        <v>0.2</v>
      </c>
      <c r="G13" s="24">
        <v>3.8</v>
      </c>
      <c r="H13" s="24">
        <f>SUM(SUM(E13+G13)*4+F13*9)</f>
        <v>21.400000000000002</v>
      </c>
      <c r="I13" s="24">
        <v>0.03</v>
      </c>
      <c r="J13" s="24">
        <v>6</v>
      </c>
      <c r="K13" s="24">
        <v>0</v>
      </c>
      <c r="L13" s="24">
        <v>0</v>
      </c>
      <c r="M13" s="24">
        <v>10.65</v>
      </c>
      <c r="N13" s="24">
        <v>0</v>
      </c>
      <c r="O13" s="24">
        <v>0</v>
      </c>
      <c r="P13" s="24">
        <v>0.36</v>
      </c>
    </row>
    <row r="14" spans="1:16" ht="24.75" x14ac:dyDescent="0.25">
      <c r="A14" s="25" t="s">
        <v>24</v>
      </c>
      <c r="B14" s="25">
        <v>355</v>
      </c>
      <c r="C14" s="39" t="s">
        <v>80</v>
      </c>
      <c r="D14" s="40">
        <v>150</v>
      </c>
      <c r="E14" s="24">
        <v>3.67</v>
      </c>
      <c r="F14" s="24">
        <v>5.42</v>
      </c>
      <c r="G14" s="24">
        <v>36.6</v>
      </c>
      <c r="H14" s="24">
        <f t="shared" ref="H14:H18" si="0">SUM(SUM(E14+G14)*4+F14*9)</f>
        <v>209.86</v>
      </c>
      <c r="I14" s="24">
        <v>0.03</v>
      </c>
      <c r="J14" s="24" t="s">
        <v>6</v>
      </c>
      <c r="K14" s="24">
        <v>0.03</v>
      </c>
      <c r="L14" s="24">
        <v>7.4999999999999997E-2</v>
      </c>
      <c r="M14" s="24">
        <v>1.17</v>
      </c>
      <c r="N14" s="24">
        <v>59.33</v>
      </c>
      <c r="O14" s="24">
        <v>18.649999999999999</v>
      </c>
      <c r="P14" s="24">
        <v>0.51</v>
      </c>
    </row>
    <row r="15" spans="1:16" ht="24.75" x14ac:dyDescent="0.25">
      <c r="A15" s="25" t="s">
        <v>24</v>
      </c>
      <c r="B15" s="25">
        <v>299</v>
      </c>
      <c r="C15" s="39" t="s">
        <v>81</v>
      </c>
      <c r="D15" s="40">
        <v>90</v>
      </c>
      <c r="E15" s="24">
        <v>6.5</v>
      </c>
      <c r="F15" s="24">
        <v>5.0599999999999996</v>
      </c>
      <c r="G15" s="24">
        <v>2.91</v>
      </c>
      <c r="H15" s="24">
        <f t="shared" si="0"/>
        <v>83.18</v>
      </c>
      <c r="I15" s="24">
        <v>0.08</v>
      </c>
      <c r="J15" s="24">
        <v>0.86</v>
      </c>
      <c r="K15" s="24">
        <v>0.02</v>
      </c>
      <c r="L15" s="24">
        <v>0.15</v>
      </c>
      <c r="M15" s="24">
        <v>19.5</v>
      </c>
      <c r="N15" s="24">
        <v>154.63999999999999</v>
      </c>
      <c r="O15" s="24">
        <v>23.93</v>
      </c>
      <c r="P15" s="24">
        <v>2.23</v>
      </c>
    </row>
    <row r="16" spans="1:16" ht="24.75" x14ac:dyDescent="0.25">
      <c r="A16" s="25" t="s">
        <v>24</v>
      </c>
      <c r="B16" s="25">
        <v>430</v>
      </c>
      <c r="C16" s="39" t="s">
        <v>50</v>
      </c>
      <c r="D16" s="40">
        <v>200</v>
      </c>
      <c r="E16" s="24">
        <v>0.2</v>
      </c>
      <c r="F16" s="24">
        <v>0</v>
      </c>
      <c r="G16" s="24">
        <v>14</v>
      </c>
      <c r="H16" s="24">
        <f t="shared" si="0"/>
        <v>56.8</v>
      </c>
      <c r="I16" s="24">
        <v>0</v>
      </c>
      <c r="J16" s="24">
        <v>0.06</v>
      </c>
      <c r="K16" s="24">
        <v>0</v>
      </c>
      <c r="L16" s="24">
        <v>0</v>
      </c>
      <c r="M16" s="24">
        <v>19.22</v>
      </c>
      <c r="N16" s="24">
        <v>5.76</v>
      </c>
      <c r="O16" s="24">
        <v>6.58</v>
      </c>
      <c r="P16" s="24">
        <v>0.56000000000000005</v>
      </c>
    </row>
    <row r="17" spans="1:16" x14ac:dyDescent="0.25">
      <c r="A17" s="25" t="s">
        <v>24</v>
      </c>
      <c r="B17" s="25">
        <v>480</v>
      </c>
      <c r="C17" s="39" t="s">
        <v>8</v>
      </c>
      <c r="D17" s="40">
        <v>30</v>
      </c>
      <c r="E17" s="24">
        <v>0.94</v>
      </c>
      <c r="F17" s="24">
        <v>0.12</v>
      </c>
      <c r="G17" s="24">
        <v>14.45</v>
      </c>
      <c r="H17" s="24">
        <f t="shared" si="0"/>
        <v>62.639999999999993</v>
      </c>
      <c r="I17" s="24">
        <v>0.43</v>
      </c>
      <c r="J17" s="24" t="s">
        <v>6</v>
      </c>
      <c r="K17" s="24" t="s">
        <v>6</v>
      </c>
      <c r="L17" s="24" t="s">
        <v>6</v>
      </c>
      <c r="M17" s="24">
        <v>59.24</v>
      </c>
      <c r="N17" s="24" t="s">
        <v>6</v>
      </c>
      <c r="O17" s="13">
        <v>6.4</v>
      </c>
      <c r="P17" s="13">
        <v>1.08</v>
      </c>
    </row>
    <row r="18" spans="1:16" x14ac:dyDescent="0.25">
      <c r="A18" s="64" t="s">
        <v>22</v>
      </c>
      <c r="B18" s="65"/>
      <c r="C18" s="66"/>
      <c r="D18" s="27">
        <f>SUM(D13:D17)</f>
        <v>530</v>
      </c>
      <c r="E18" s="15">
        <f>SUM(E13:E17)</f>
        <v>12.409999999999998</v>
      </c>
      <c r="F18" s="15">
        <f t="shared" ref="F18:G18" si="1">SUM(F13:F17)</f>
        <v>10.799999999999999</v>
      </c>
      <c r="G18" s="15">
        <f t="shared" si="1"/>
        <v>71.760000000000005</v>
      </c>
      <c r="H18" s="47">
        <f t="shared" si="0"/>
        <v>433.88</v>
      </c>
      <c r="I18" s="15">
        <f t="shared" ref="I18:P18" si="2">SUM(I13:I17)</f>
        <v>0.57000000000000006</v>
      </c>
      <c r="J18" s="15">
        <f t="shared" si="2"/>
        <v>6.92</v>
      </c>
      <c r="K18" s="15">
        <f t="shared" si="2"/>
        <v>0.05</v>
      </c>
      <c r="L18" s="15">
        <f t="shared" si="2"/>
        <v>0.22499999999999998</v>
      </c>
      <c r="M18" s="15">
        <f t="shared" si="2"/>
        <v>109.78</v>
      </c>
      <c r="N18" s="15">
        <f t="shared" si="2"/>
        <v>219.72999999999996</v>
      </c>
      <c r="O18" s="15">
        <f t="shared" si="2"/>
        <v>55.559999999999995</v>
      </c>
      <c r="P18" s="15">
        <f t="shared" si="2"/>
        <v>4.74</v>
      </c>
    </row>
    <row r="19" spans="1:16" x14ac:dyDescent="0.25">
      <c r="A19" s="67"/>
      <c r="B19" s="68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</row>
    <row r="20" spans="1:16" x14ac:dyDescent="0.25">
      <c r="A20" s="25" t="s">
        <v>56</v>
      </c>
      <c r="B20" s="25">
        <v>965</v>
      </c>
      <c r="C20" s="41" t="s">
        <v>23</v>
      </c>
      <c r="D20" s="23">
        <v>200</v>
      </c>
      <c r="E20" s="24">
        <v>5.8</v>
      </c>
      <c r="F20" s="24">
        <v>5</v>
      </c>
      <c r="G20" s="24">
        <v>9.6</v>
      </c>
      <c r="H20" s="24">
        <f>SUM(SUM(E20+G20)*4+F20*9)</f>
        <v>106.6</v>
      </c>
      <c r="I20" s="24">
        <v>0.08</v>
      </c>
      <c r="J20" s="24">
        <v>2.6</v>
      </c>
      <c r="K20" s="24">
        <v>40</v>
      </c>
      <c r="L20" s="24" t="s">
        <v>6</v>
      </c>
      <c r="M20" s="24">
        <v>240</v>
      </c>
      <c r="N20" s="24">
        <v>180</v>
      </c>
      <c r="O20" s="24">
        <v>28</v>
      </c>
      <c r="P20" s="24">
        <v>0.2</v>
      </c>
    </row>
    <row r="21" spans="1:16" x14ac:dyDescent="0.25">
      <c r="A21" s="31"/>
      <c r="B21" s="29"/>
      <c r="C21" s="23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x14ac:dyDescent="0.25">
      <c r="A22" s="64" t="s">
        <v>42</v>
      </c>
      <c r="B22" s="65"/>
      <c r="C22" s="66"/>
      <c r="D22" s="27">
        <f>SUM(D20+D18)</f>
        <v>730</v>
      </c>
      <c r="E22" s="15">
        <f>SUM(E18+E20+E21)</f>
        <v>18.209999999999997</v>
      </c>
      <c r="F22" s="15">
        <f>SUM(F18+F20+F21)</f>
        <v>15.799999999999999</v>
      </c>
      <c r="G22" s="15">
        <f>SUM(G18+G20+G21)</f>
        <v>81.36</v>
      </c>
      <c r="H22" s="47">
        <f t="shared" ref="H22" si="3">SUM(SUM(E22+G22)*4+F22*9)</f>
        <v>540.48</v>
      </c>
      <c r="I22" s="15">
        <f t="shared" ref="I22:P22" si="4">I18+I20</f>
        <v>0.65</v>
      </c>
      <c r="J22" s="15">
        <f t="shared" si="4"/>
        <v>9.52</v>
      </c>
      <c r="K22" s="15">
        <f>K18</f>
        <v>0.05</v>
      </c>
      <c r="L22" s="15">
        <f>L18</f>
        <v>0.22499999999999998</v>
      </c>
      <c r="M22" s="15">
        <f t="shared" si="4"/>
        <v>349.78</v>
      </c>
      <c r="N22" s="15">
        <f>N18</f>
        <v>219.72999999999996</v>
      </c>
      <c r="O22" s="15">
        <f>O18</f>
        <v>55.559999999999995</v>
      </c>
      <c r="P22" s="15">
        <f t="shared" si="4"/>
        <v>4.9400000000000004</v>
      </c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2">
    <mergeCell ref="A22:C22"/>
    <mergeCell ref="A18:C18"/>
    <mergeCell ref="A19:P19"/>
    <mergeCell ref="B10:B11"/>
    <mergeCell ref="C10:C11"/>
    <mergeCell ref="D10:D11"/>
    <mergeCell ref="E10:G10"/>
    <mergeCell ref="I10:L10"/>
    <mergeCell ref="M10:P10"/>
    <mergeCell ref="A10:A11"/>
    <mergeCell ref="H10:H11"/>
    <mergeCell ref="A12:P12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F31" sqref="F31"/>
    </sheetView>
  </sheetViews>
  <sheetFormatPr defaultRowHeight="15" x14ac:dyDescent="0.25"/>
  <cols>
    <col min="1" max="1" width="10.5703125" customWidth="1"/>
    <col min="2" max="2" width="6.7109375" customWidth="1"/>
    <col min="3" max="3" width="10.42578125" customWidth="1"/>
    <col min="4" max="4" width="7.28515625" customWidth="1"/>
    <col min="9" max="9" width="8.28515625" customWidth="1"/>
    <col min="10" max="10" width="7.7109375" customWidth="1"/>
    <col min="11" max="11" width="7.42578125" customWidth="1"/>
    <col min="12" max="12" width="7.28515625" customWidth="1"/>
    <col min="13" max="13" width="8" customWidth="1"/>
    <col min="14" max="14" width="8.28515625" customWidth="1"/>
  </cols>
  <sheetData>
    <row r="1" spans="1:16" x14ac:dyDescent="0.25">
      <c r="A1" s="12" t="s">
        <v>45</v>
      </c>
      <c r="C1" s="12" t="s">
        <v>47</v>
      </c>
      <c r="F1" s="12" t="s">
        <v>32</v>
      </c>
      <c r="I1" s="12" t="s">
        <v>33</v>
      </c>
    </row>
    <row r="3" spans="1:16" x14ac:dyDescent="0.25">
      <c r="A3" s="89" t="s">
        <v>11</v>
      </c>
      <c r="B3" s="85" t="s">
        <v>9</v>
      </c>
      <c r="C3" s="85" t="s">
        <v>10</v>
      </c>
      <c r="D3" s="85" t="s">
        <v>0</v>
      </c>
      <c r="E3" s="86" t="s">
        <v>12</v>
      </c>
      <c r="F3" s="87"/>
      <c r="G3" s="88"/>
      <c r="H3" s="85" t="s">
        <v>25</v>
      </c>
      <c r="I3" s="85" t="s">
        <v>1</v>
      </c>
      <c r="J3" s="85"/>
      <c r="K3" s="85"/>
      <c r="L3" s="85"/>
      <c r="M3" s="86" t="s">
        <v>2</v>
      </c>
      <c r="N3" s="87"/>
      <c r="O3" s="87"/>
      <c r="P3" s="88"/>
    </row>
    <row r="4" spans="1:16" ht="31.5" customHeight="1" x14ac:dyDescent="0.25">
      <c r="A4" s="89"/>
      <c r="B4" s="85"/>
      <c r="C4" s="85"/>
      <c r="D4" s="85"/>
      <c r="E4" s="5" t="s">
        <v>13</v>
      </c>
      <c r="F4" s="5" t="s">
        <v>14</v>
      </c>
      <c r="G4" s="5" t="s">
        <v>15</v>
      </c>
      <c r="H4" s="85"/>
      <c r="I4" s="5" t="s">
        <v>16</v>
      </c>
      <c r="J4" s="5" t="s">
        <v>17</v>
      </c>
      <c r="K4" s="5" t="s">
        <v>19</v>
      </c>
      <c r="L4" s="5" t="s">
        <v>18</v>
      </c>
      <c r="M4" s="5" t="s">
        <v>20</v>
      </c>
      <c r="N4" s="5" t="s">
        <v>21</v>
      </c>
      <c r="O4" s="5" t="s">
        <v>3</v>
      </c>
      <c r="P4" s="17" t="s">
        <v>4</v>
      </c>
    </row>
    <row r="5" spans="1:16" x14ac:dyDescent="0.25">
      <c r="A5" s="67" t="s">
        <v>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16" ht="24.75" x14ac:dyDescent="0.25">
      <c r="A6" s="25" t="s">
        <v>24</v>
      </c>
      <c r="B6" s="25">
        <v>10</v>
      </c>
      <c r="C6" s="38" t="s">
        <v>78</v>
      </c>
      <c r="D6" s="23">
        <v>60</v>
      </c>
      <c r="E6" s="24">
        <v>2.98</v>
      </c>
      <c r="F6" s="24">
        <v>5.19</v>
      </c>
      <c r="G6" s="24">
        <v>6.25</v>
      </c>
      <c r="H6" s="24">
        <f t="shared" ref="H6:H7" si="0">SUM(SUM(E6+G6)*4+F6*9)</f>
        <v>83.63</v>
      </c>
      <c r="I6" s="24">
        <v>0.03</v>
      </c>
      <c r="J6" s="24">
        <v>3.4</v>
      </c>
      <c r="K6" s="24">
        <v>0</v>
      </c>
      <c r="L6" s="24">
        <v>0</v>
      </c>
      <c r="M6" s="24">
        <v>67.03</v>
      </c>
      <c r="N6" s="24">
        <v>0</v>
      </c>
      <c r="O6" s="24">
        <v>0</v>
      </c>
      <c r="P6" s="24">
        <v>0.21</v>
      </c>
    </row>
    <row r="7" spans="1:16" ht="25.5" x14ac:dyDescent="0.25">
      <c r="A7" s="6" t="s">
        <v>24</v>
      </c>
      <c r="B7" s="8">
        <v>362</v>
      </c>
      <c r="C7" s="8" t="s">
        <v>41</v>
      </c>
      <c r="D7" s="8">
        <v>150</v>
      </c>
      <c r="E7" s="13">
        <v>3.06</v>
      </c>
      <c r="F7" s="24">
        <v>2.33</v>
      </c>
      <c r="G7" s="24">
        <v>16.3</v>
      </c>
      <c r="H7" s="24">
        <f t="shared" si="0"/>
        <v>98.41</v>
      </c>
      <c r="I7" s="13">
        <v>0.19</v>
      </c>
      <c r="J7" s="13">
        <v>27.2</v>
      </c>
      <c r="K7" s="13">
        <v>0.03</v>
      </c>
      <c r="L7" s="13">
        <v>0.19</v>
      </c>
      <c r="M7" s="13">
        <v>13.35</v>
      </c>
      <c r="N7" s="13">
        <v>73.64</v>
      </c>
      <c r="O7" s="13">
        <v>28.64</v>
      </c>
      <c r="P7" s="13">
        <v>1.1399999999999999</v>
      </c>
    </row>
    <row r="8" spans="1:16" ht="38.25" x14ac:dyDescent="0.25">
      <c r="A8" s="26" t="s">
        <v>24</v>
      </c>
      <c r="B8" s="23">
        <v>318</v>
      </c>
      <c r="C8" s="33" t="s">
        <v>55</v>
      </c>
      <c r="D8" s="23">
        <v>90</v>
      </c>
      <c r="E8" s="24">
        <v>6.5</v>
      </c>
      <c r="F8" s="24">
        <v>5.0599999999999996</v>
      </c>
      <c r="G8" s="24">
        <v>2.91</v>
      </c>
      <c r="H8" s="24">
        <v>83.18</v>
      </c>
      <c r="I8" s="24">
        <v>0.08</v>
      </c>
      <c r="J8" s="24">
        <v>0.86</v>
      </c>
      <c r="K8" s="24">
        <v>0.02</v>
      </c>
      <c r="L8" s="24">
        <v>0.15</v>
      </c>
      <c r="M8" s="24">
        <v>19.5</v>
      </c>
      <c r="N8" s="24">
        <v>154.63999999999999</v>
      </c>
      <c r="O8" s="24">
        <v>23.93</v>
      </c>
      <c r="P8" s="24">
        <v>2.23</v>
      </c>
    </row>
    <row r="9" spans="1:16" x14ac:dyDescent="0.25">
      <c r="A9" s="42" t="s">
        <v>24</v>
      </c>
      <c r="B9" s="23">
        <v>442</v>
      </c>
      <c r="C9" s="23" t="s">
        <v>73</v>
      </c>
      <c r="D9" s="23">
        <v>200</v>
      </c>
      <c r="E9" s="24">
        <v>0.6</v>
      </c>
      <c r="F9" s="24">
        <v>0</v>
      </c>
      <c r="G9" s="24">
        <v>33</v>
      </c>
      <c r="H9" s="24">
        <f t="shared" ref="H9" si="1">SUM(SUM(E9+G9)*4+F9*9)</f>
        <v>134.4</v>
      </c>
      <c r="I9" s="24">
        <v>0.04</v>
      </c>
      <c r="J9" s="24">
        <v>12</v>
      </c>
      <c r="K9" s="24" t="s">
        <v>6</v>
      </c>
      <c r="L9" s="24" t="s">
        <v>6</v>
      </c>
      <c r="M9" s="24">
        <v>10</v>
      </c>
      <c r="N9" s="24">
        <v>30</v>
      </c>
      <c r="O9" s="24">
        <v>24</v>
      </c>
      <c r="P9" s="24">
        <v>0.4</v>
      </c>
    </row>
    <row r="10" spans="1:16" x14ac:dyDescent="0.25">
      <c r="A10" s="14" t="s">
        <v>24</v>
      </c>
      <c r="B10" s="8">
        <v>480</v>
      </c>
      <c r="C10" s="8" t="s">
        <v>8</v>
      </c>
      <c r="D10" s="8">
        <v>30</v>
      </c>
      <c r="E10" s="13">
        <v>0.94</v>
      </c>
      <c r="F10" s="13">
        <v>0.12</v>
      </c>
      <c r="G10" s="13">
        <v>14.45</v>
      </c>
      <c r="H10" s="13">
        <v>62.639999999999993</v>
      </c>
      <c r="I10" s="13">
        <v>0.43</v>
      </c>
      <c r="J10" s="13" t="s">
        <v>6</v>
      </c>
      <c r="K10" s="13" t="s">
        <v>6</v>
      </c>
      <c r="L10" s="13" t="s">
        <v>6</v>
      </c>
      <c r="M10" s="13">
        <v>59.24</v>
      </c>
      <c r="N10" s="13" t="s">
        <v>6</v>
      </c>
      <c r="O10" s="13">
        <v>6.4</v>
      </c>
      <c r="P10" s="13">
        <v>1.08</v>
      </c>
    </row>
    <row r="11" spans="1:16" x14ac:dyDescent="0.25">
      <c r="A11" s="31"/>
      <c r="B11" s="29"/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64" t="s">
        <v>22</v>
      </c>
      <c r="B12" s="65"/>
      <c r="C12" s="66"/>
      <c r="D12" s="19">
        <f>SUM(D6:D10)</f>
        <v>530</v>
      </c>
      <c r="E12" s="15">
        <f>SUM(E6:E11)</f>
        <v>14.079999999999998</v>
      </c>
      <c r="F12" s="15">
        <f t="shared" ref="F12:G12" si="2">SUM(F6:F11)</f>
        <v>12.7</v>
      </c>
      <c r="G12" s="15">
        <f t="shared" si="2"/>
        <v>72.91</v>
      </c>
      <c r="H12" s="47">
        <f>SUM(SUM(E12+G12)*4+F12*9)</f>
        <v>462.26</v>
      </c>
      <c r="I12" s="15">
        <f t="shared" ref="I12:P12" si="3">SUM(I6:I10)</f>
        <v>0.77</v>
      </c>
      <c r="J12" s="15">
        <f t="shared" si="3"/>
        <v>43.459999999999994</v>
      </c>
      <c r="K12" s="15">
        <f t="shared" si="3"/>
        <v>0.05</v>
      </c>
      <c r="L12" s="15">
        <f t="shared" si="3"/>
        <v>0.33999999999999997</v>
      </c>
      <c r="M12" s="15">
        <f t="shared" si="3"/>
        <v>169.12</v>
      </c>
      <c r="N12" s="15">
        <f t="shared" si="3"/>
        <v>258.27999999999997</v>
      </c>
      <c r="O12" s="15">
        <f t="shared" si="3"/>
        <v>82.97</v>
      </c>
      <c r="P12" s="15">
        <f t="shared" si="3"/>
        <v>5.0600000000000005</v>
      </c>
    </row>
    <row r="13" spans="1:16" x14ac:dyDescent="0.25">
      <c r="A13" s="6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</row>
    <row r="14" spans="1:16" x14ac:dyDescent="0.25">
      <c r="A14" s="14" t="s">
        <v>56</v>
      </c>
      <c r="B14" s="8">
        <v>966</v>
      </c>
      <c r="C14" s="32" t="s">
        <v>90</v>
      </c>
      <c r="D14" s="8">
        <v>200</v>
      </c>
      <c r="E14" s="24">
        <v>5.8</v>
      </c>
      <c r="F14" s="24">
        <v>5</v>
      </c>
      <c r="G14" s="24">
        <v>8.4</v>
      </c>
      <c r="H14" s="13">
        <f>SUM(SUM(E14+G14)*4+F14*9)</f>
        <v>101.8</v>
      </c>
      <c r="I14" s="13">
        <v>0.06</v>
      </c>
      <c r="J14" s="13">
        <v>1</v>
      </c>
      <c r="K14" s="13">
        <v>20</v>
      </c>
      <c r="L14" s="13" t="s">
        <v>6</v>
      </c>
      <c r="M14" s="13">
        <v>224</v>
      </c>
      <c r="N14" s="13">
        <v>172</v>
      </c>
      <c r="O14" s="13">
        <v>26</v>
      </c>
      <c r="P14" s="13">
        <v>0.2</v>
      </c>
    </row>
    <row r="15" spans="1:16" x14ac:dyDescent="0.25">
      <c r="A15" s="14"/>
      <c r="B15" s="53"/>
      <c r="C15" s="54"/>
      <c r="D15" s="8"/>
      <c r="E15" s="50"/>
      <c r="F15" s="50"/>
      <c r="G15" s="50"/>
      <c r="H15" s="13"/>
      <c r="I15" s="35"/>
      <c r="J15" s="35"/>
      <c r="K15" s="35"/>
      <c r="L15" s="35"/>
      <c r="M15" s="35"/>
      <c r="N15" s="35"/>
      <c r="O15" s="35"/>
      <c r="P15" s="35"/>
    </row>
    <row r="16" spans="1:16" x14ac:dyDescent="0.25">
      <c r="A16" s="64" t="s">
        <v>42</v>
      </c>
      <c r="B16" s="65"/>
      <c r="C16" s="66"/>
      <c r="D16" s="19">
        <f>SUM(D14+D12)</f>
        <v>730</v>
      </c>
      <c r="E16" s="16">
        <f>E12+E14</f>
        <v>19.88</v>
      </c>
      <c r="F16" s="16">
        <f t="shared" ref="F16:G16" si="4">F12+F14</f>
        <v>17.7</v>
      </c>
      <c r="G16" s="16">
        <f t="shared" si="4"/>
        <v>81.31</v>
      </c>
      <c r="H16" s="48">
        <f t="shared" ref="H16" si="5">SUM(SUM(E16+G16)*4+F16*9)</f>
        <v>564.05999999999995</v>
      </c>
      <c r="I16" s="16">
        <f>I12+I14</f>
        <v>0.83000000000000007</v>
      </c>
      <c r="J16" s="16">
        <f>J12+J14</f>
        <v>44.459999999999994</v>
      </c>
      <c r="K16" s="16">
        <f>K12+K14</f>
        <v>20.05</v>
      </c>
      <c r="L16" s="16">
        <f>L12</f>
        <v>0.33999999999999997</v>
      </c>
      <c r="M16" s="16">
        <f>M12+M14</f>
        <v>393.12</v>
      </c>
      <c r="N16" s="16">
        <f>N12+N14</f>
        <v>430.28</v>
      </c>
      <c r="O16" s="16">
        <f>O12+O14</f>
        <v>108.97</v>
      </c>
      <c r="P16" s="16">
        <f>P12+P14</f>
        <v>5.2600000000000007</v>
      </c>
    </row>
    <row r="17" spans="1:16" x14ac:dyDescent="0.25">
      <c r="A17" s="93"/>
      <c r="B17" s="94"/>
      <c r="C17" s="95"/>
      <c r="D17" s="28"/>
      <c r="E17" s="21"/>
      <c r="F17" s="21"/>
      <c r="G17" s="21"/>
      <c r="H17" s="48"/>
      <c r="I17" s="21"/>
      <c r="J17" s="21"/>
      <c r="K17" s="21"/>
      <c r="L17" s="21"/>
      <c r="M17" s="21"/>
      <c r="N17" s="21"/>
      <c r="O17" s="21"/>
      <c r="P17" s="21"/>
    </row>
    <row r="18" spans="1:16" x14ac:dyDescent="0.25">
      <c r="A18" s="93"/>
      <c r="B18" s="94"/>
      <c r="C18" s="95"/>
      <c r="D18" s="28"/>
      <c r="E18" s="21"/>
      <c r="F18" s="21"/>
      <c r="G18" s="21"/>
      <c r="H18" s="48"/>
      <c r="I18" s="21"/>
      <c r="J18" s="21"/>
      <c r="K18" s="21"/>
      <c r="L18" s="21"/>
      <c r="M18" s="21"/>
      <c r="N18" s="21"/>
      <c r="O18" s="21"/>
      <c r="P18" s="21"/>
    </row>
  </sheetData>
  <mergeCells count="14">
    <mergeCell ref="A17:C17"/>
    <mergeCell ref="A18:C18"/>
    <mergeCell ref="I3:L3"/>
    <mergeCell ref="M3:P3"/>
    <mergeCell ref="A5:P5"/>
    <mergeCell ref="A13:P13"/>
    <mergeCell ref="A12:C12"/>
    <mergeCell ref="A16:C16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1" sqref="E11"/>
    </sheetView>
  </sheetViews>
  <sheetFormatPr defaultRowHeight="15" x14ac:dyDescent="0.25"/>
  <cols>
    <col min="1" max="1" width="7.140625" customWidth="1"/>
    <col min="2" max="2" width="21.42578125" customWidth="1"/>
    <col min="3" max="3" width="42.85546875" customWidth="1"/>
  </cols>
  <sheetData>
    <row r="1" spans="1:3" ht="15" customHeight="1" x14ac:dyDescent="0.25">
      <c r="A1" s="100" t="s">
        <v>91</v>
      </c>
      <c r="B1" s="101"/>
      <c r="C1" s="102"/>
    </row>
    <row r="2" spans="1:3" ht="15" customHeight="1" x14ac:dyDescent="0.25">
      <c r="A2" s="103"/>
      <c r="B2" s="99" t="s">
        <v>92</v>
      </c>
      <c r="C2" s="104"/>
    </row>
    <row r="3" spans="1:3" ht="15" customHeight="1" x14ac:dyDescent="0.25">
      <c r="A3" s="103"/>
      <c r="B3" s="99" t="s">
        <v>93</v>
      </c>
      <c r="C3" s="104"/>
    </row>
    <row r="4" spans="1:3" ht="15" customHeight="1" x14ac:dyDescent="0.25">
      <c r="A4" s="105" t="s">
        <v>94</v>
      </c>
      <c r="B4" s="106"/>
      <c r="C4" s="107"/>
    </row>
    <row r="5" spans="1:3" ht="15" customHeight="1" x14ac:dyDescent="0.25">
      <c r="A5" s="98" t="s">
        <v>95</v>
      </c>
      <c r="B5" s="99"/>
      <c r="C5" s="60" t="s">
        <v>96</v>
      </c>
    </row>
    <row r="6" spans="1:3" ht="105" x14ac:dyDescent="0.25">
      <c r="A6" s="96" t="s">
        <v>97</v>
      </c>
      <c r="B6" s="97"/>
      <c r="C6" s="60" t="s">
        <v>98</v>
      </c>
    </row>
    <row r="7" spans="1:3" ht="90" x14ac:dyDescent="0.25">
      <c r="A7" s="96" t="s">
        <v>99</v>
      </c>
      <c r="B7" s="97"/>
      <c r="C7" s="60" t="s">
        <v>100</v>
      </c>
    </row>
    <row r="8" spans="1:3" ht="15" customHeight="1" x14ac:dyDescent="0.25">
      <c r="A8" s="98" t="s">
        <v>101</v>
      </c>
      <c r="B8" s="99"/>
      <c r="C8" s="60" t="s">
        <v>102</v>
      </c>
    </row>
    <row r="9" spans="1:3" ht="15" customHeight="1" x14ac:dyDescent="0.25">
      <c r="A9" s="98" t="s">
        <v>103</v>
      </c>
      <c r="B9" s="99"/>
      <c r="C9" s="60" t="s">
        <v>104</v>
      </c>
    </row>
    <row r="10" spans="1:3" ht="15" customHeight="1" x14ac:dyDescent="0.25">
      <c r="A10" s="98" t="s">
        <v>105</v>
      </c>
      <c r="B10" s="99"/>
      <c r="C10" s="60" t="s">
        <v>106</v>
      </c>
    </row>
    <row r="11" spans="1:3" ht="15" customHeight="1" x14ac:dyDescent="0.25">
      <c r="A11" s="98" t="s">
        <v>107</v>
      </c>
      <c r="B11" s="99"/>
      <c r="C11" s="60" t="s">
        <v>108</v>
      </c>
    </row>
    <row r="12" spans="1:3" ht="15.75" thickBot="1" x14ac:dyDescent="0.3">
      <c r="A12" s="61"/>
      <c r="B12" s="62"/>
      <c r="C12" s="6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C13" sqref="C13"/>
    </sheetView>
  </sheetViews>
  <sheetFormatPr defaultRowHeight="15" x14ac:dyDescent="0.25"/>
  <cols>
    <col min="1" max="1" width="11.42578125" customWidth="1"/>
    <col min="2" max="2" width="6.85546875" customWidth="1"/>
    <col min="4" max="4" width="7.42578125" customWidth="1"/>
    <col min="7" max="7" width="7.5703125" customWidth="1"/>
    <col min="9" max="9" width="7.42578125" customWidth="1"/>
    <col min="10" max="10" width="7.85546875" customWidth="1"/>
    <col min="11" max="11" width="7.7109375" customWidth="1"/>
    <col min="12" max="12" width="6.85546875" customWidth="1"/>
    <col min="13" max="13" width="7.5703125" customWidth="1"/>
    <col min="14" max="14" width="7.7109375" customWidth="1"/>
  </cols>
  <sheetData>
    <row r="1" spans="1:16" x14ac:dyDescent="0.25">
      <c r="A1" s="12" t="s">
        <v>37</v>
      </c>
      <c r="C1" s="12" t="s">
        <v>31</v>
      </c>
      <c r="F1" s="12" t="s">
        <v>32</v>
      </c>
      <c r="J1" s="12" t="s">
        <v>38</v>
      </c>
    </row>
    <row r="3" spans="1:16" x14ac:dyDescent="0.25">
      <c r="A3" s="75" t="s">
        <v>11</v>
      </c>
      <c r="B3" s="71" t="s">
        <v>9</v>
      </c>
      <c r="C3" s="71" t="s">
        <v>10</v>
      </c>
      <c r="D3" s="71" t="s">
        <v>0</v>
      </c>
      <c r="E3" s="72" t="s">
        <v>12</v>
      </c>
      <c r="F3" s="73"/>
      <c r="G3" s="74"/>
      <c r="H3" s="71" t="s">
        <v>25</v>
      </c>
      <c r="I3" s="71" t="s">
        <v>1</v>
      </c>
      <c r="J3" s="71"/>
      <c r="K3" s="71"/>
      <c r="L3" s="71"/>
      <c r="M3" s="72" t="s">
        <v>2</v>
      </c>
      <c r="N3" s="73"/>
      <c r="O3" s="73"/>
      <c r="P3" s="74"/>
    </row>
    <row r="4" spans="1:16" ht="30.75" customHeight="1" x14ac:dyDescent="0.25">
      <c r="A4" s="75"/>
      <c r="B4" s="71"/>
      <c r="C4" s="71"/>
      <c r="D4" s="71"/>
      <c r="E4" s="2" t="s">
        <v>13</v>
      </c>
      <c r="F4" s="2" t="s">
        <v>14</v>
      </c>
      <c r="G4" s="2" t="s">
        <v>15</v>
      </c>
      <c r="H4" s="71"/>
      <c r="I4" s="2" t="s">
        <v>16</v>
      </c>
      <c r="J4" s="2" t="s">
        <v>17</v>
      </c>
      <c r="K4" s="2" t="s">
        <v>19</v>
      </c>
      <c r="L4" s="2" t="s">
        <v>18</v>
      </c>
      <c r="M4" s="2" t="s">
        <v>20</v>
      </c>
      <c r="N4" s="2" t="s">
        <v>21</v>
      </c>
      <c r="O4" s="2" t="s">
        <v>3</v>
      </c>
      <c r="P4" s="2" t="s">
        <v>4</v>
      </c>
    </row>
    <row r="5" spans="1:16" x14ac:dyDescent="0.25">
      <c r="A5" s="76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24.75" x14ac:dyDescent="0.25">
      <c r="A6" s="25" t="s">
        <v>57</v>
      </c>
      <c r="B6" s="25">
        <v>17</v>
      </c>
      <c r="C6" s="38" t="s">
        <v>67</v>
      </c>
      <c r="D6" s="23">
        <v>60</v>
      </c>
      <c r="E6" s="24">
        <v>0.2</v>
      </c>
      <c r="F6" s="24">
        <v>0.1</v>
      </c>
      <c r="G6" s="24">
        <v>2.2000000000000002</v>
      </c>
      <c r="H6" s="24">
        <f t="shared" ref="H6:H10" si="0">SUM(SUM(E6+G6)*4+F6*9)</f>
        <v>10.500000000000002</v>
      </c>
      <c r="I6" s="24">
        <v>0.01</v>
      </c>
      <c r="J6" s="24">
        <v>3.33</v>
      </c>
      <c r="K6" s="24">
        <v>0</v>
      </c>
      <c r="L6" s="24">
        <v>0</v>
      </c>
      <c r="M6" s="24">
        <v>13.97</v>
      </c>
      <c r="N6" s="24">
        <v>16.940000000000001</v>
      </c>
      <c r="O6" s="24">
        <v>8.06</v>
      </c>
      <c r="P6" s="24">
        <v>0.37</v>
      </c>
    </row>
    <row r="7" spans="1:16" ht="25.5" x14ac:dyDescent="0.25">
      <c r="A7" s="41" t="s">
        <v>24</v>
      </c>
      <c r="B7" s="23">
        <v>355</v>
      </c>
      <c r="C7" s="23" t="s">
        <v>7</v>
      </c>
      <c r="D7" s="23">
        <v>150</v>
      </c>
      <c r="E7" s="24">
        <v>3.67</v>
      </c>
      <c r="F7" s="24">
        <v>5.42</v>
      </c>
      <c r="G7" s="24">
        <v>36.6</v>
      </c>
      <c r="H7" s="24">
        <v>209.86</v>
      </c>
      <c r="I7" s="24">
        <v>0.03</v>
      </c>
      <c r="J7" s="24" t="s">
        <v>6</v>
      </c>
      <c r="K7" s="24">
        <v>0.03</v>
      </c>
      <c r="L7" s="24">
        <v>7.4999999999999997E-2</v>
      </c>
      <c r="M7" s="24">
        <v>1.17</v>
      </c>
      <c r="N7" s="24">
        <v>59.33</v>
      </c>
      <c r="O7" s="24">
        <v>18.649999999999999</v>
      </c>
      <c r="P7" s="24">
        <v>0.51</v>
      </c>
    </row>
    <row r="8" spans="1:16" ht="38.25" x14ac:dyDescent="0.25">
      <c r="A8" s="26" t="s">
        <v>24</v>
      </c>
      <c r="B8" s="23">
        <v>274</v>
      </c>
      <c r="C8" s="33" t="s">
        <v>44</v>
      </c>
      <c r="D8" s="23">
        <v>90</v>
      </c>
      <c r="E8" s="24">
        <v>4.9800000000000004</v>
      </c>
      <c r="F8" s="24">
        <v>0.18</v>
      </c>
      <c r="G8" s="24">
        <v>1.89</v>
      </c>
      <c r="H8" s="24">
        <f t="shared" si="0"/>
        <v>29.1</v>
      </c>
      <c r="I8" s="24">
        <v>8.0000000000000002E-3</v>
      </c>
      <c r="J8" s="24">
        <v>0.72</v>
      </c>
      <c r="K8" s="24" t="s">
        <v>6</v>
      </c>
      <c r="L8" s="24">
        <v>1.84</v>
      </c>
      <c r="M8" s="24">
        <v>22</v>
      </c>
      <c r="N8" s="24">
        <v>125.96</v>
      </c>
      <c r="O8" s="24">
        <v>12.38</v>
      </c>
      <c r="P8" s="24">
        <v>0.13</v>
      </c>
    </row>
    <row r="9" spans="1:16" ht="25.5" x14ac:dyDescent="0.25">
      <c r="A9" s="14" t="s">
        <v>24</v>
      </c>
      <c r="B9" s="8">
        <v>680</v>
      </c>
      <c r="C9" s="8" t="s">
        <v>35</v>
      </c>
      <c r="D9" s="8">
        <v>200</v>
      </c>
      <c r="E9" s="13">
        <v>0.04</v>
      </c>
      <c r="F9" s="13" t="s">
        <v>6</v>
      </c>
      <c r="G9" s="13">
        <v>24.76</v>
      </c>
      <c r="H9" s="24">
        <f>SUM(SUM(E9+G9)*4)</f>
        <v>99.2</v>
      </c>
      <c r="I9" s="13" t="s">
        <v>6</v>
      </c>
      <c r="J9" s="13">
        <v>0.82</v>
      </c>
      <c r="K9" s="13">
        <v>0.16</v>
      </c>
      <c r="L9" s="13" t="s">
        <v>6</v>
      </c>
      <c r="M9" s="13">
        <v>19.48</v>
      </c>
      <c r="N9" s="13">
        <v>31.94</v>
      </c>
      <c r="O9" s="13">
        <v>15.32</v>
      </c>
      <c r="P9" s="13">
        <v>0.54</v>
      </c>
    </row>
    <row r="10" spans="1:16" ht="36.75" x14ac:dyDescent="0.25">
      <c r="A10" s="2" t="s">
        <v>24</v>
      </c>
      <c r="B10" s="2">
        <v>480</v>
      </c>
      <c r="C10" s="3" t="s">
        <v>68</v>
      </c>
      <c r="D10" s="4">
        <v>30</v>
      </c>
      <c r="E10" s="13">
        <v>0.94</v>
      </c>
      <c r="F10" s="13">
        <v>0.12</v>
      </c>
      <c r="G10" s="13">
        <v>14.45</v>
      </c>
      <c r="H10" s="24">
        <f t="shared" si="0"/>
        <v>62.639999999999993</v>
      </c>
      <c r="I10" s="13">
        <v>0.43</v>
      </c>
      <c r="J10" s="13" t="s">
        <v>6</v>
      </c>
      <c r="K10" s="13" t="s">
        <v>6</v>
      </c>
      <c r="L10" s="13" t="s">
        <v>6</v>
      </c>
      <c r="M10" s="13">
        <v>59.24</v>
      </c>
      <c r="N10" s="13" t="s">
        <v>6</v>
      </c>
      <c r="O10" s="13">
        <v>6.4</v>
      </c>
      <c r="P10" s="13">
        <v>1.08</v>
      </c>
    </row>
    <row r="11" spans="1:16" x14ac:dyDescent="0.25">
      <c r="A11" s="80" t="s">
        <v>22</v>
      </c>
      <c r="B11" s="81"/>
      <c r="C11" s="82"/>
      <c r="D11" s="19">
        <v>520</v>
      </c>
      <c r="E11" s="15">
        <f t="shared" ref="E11:K11" si="1">SUM(E6:E10)</f>
        <v>9.83</v>
      </c>
      <c r="F11" s="15">
        <f t="shared" si="1"/>
        <v>5.8199999999999994</v>
      </c>
      <c r="G11" s="15">
        <f t="shared" si="1"/>
        <v>79.900000000000006</v>
      </c>
      <c r="H11" s="47">
        <f t="shared" si="1"/>
        <v>411.3</v>
      </c>
      <c r="I11" s="15">
        <f t="shared" si="1"/>
        <v>0.47799999999999998</v>
      </c>
      <c r="J11" s="15">
        <f t="shared" si="1"/>
        <v>4.87</v>
      </c>
      <c r="K11" s="15">
        <f t="shared" si="1"/>
        <v>0.19</v>
      </c>
      <c r="L11" s="15">
        <f>SUM(L7:L10)</f>
        <v>1.915</v>
      </c>
      <c r="M11" s="15">
        <f>SUM(M7:M10)</f>
        <v>101.89000000000001</v>
      </c>
      <c r="N11" s="15">
        <f>SUM(N7:N10)</f>
        <v>217.23</v>
      </c>
      <c r="O11" s="15">
        <f>SUM(O7:O10)</f>
        <v>52.75</v>
      </c>
      <c r="P11" s="15">
        <f>SUM(P7:P10)</f>
        <v>2.2600000000000002</v>
      </c>
    </row>
    <row r="12" spans="1:16" x14ac:dyDescent="0.25">
      <c r="A12" s="76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x14ac:dyDescent="0.25">
      <c r="A13" s="41" t="s">
        <v>24</v>
      </c>
      <c r="B13" s="23">
        <v>400</v>
      </c>
      <c r="C13" s="23" t="s">
        <v>89</v>
      </c>
      <c r="D13" s="23">
        <v>200</v>
      </c>
      <c r="E13" s="24">
        <v>5.8</v>
      </c>
      <c r="F13" s="24">
        <v>5</v>
      </c>
      <c r="G13" s="24">
        <v>8</v>
      </c>
      <c r="H13" s="24">
        <f>SUM(SUM(E13+G13)*4+F13*9)</f>
        <v>100.2</v>
      </c>
      <c r="I13" s="24">
        <v>0.06</v>
      </c>
      <c r="J13" s="24">
        <v>1.8</v>
      </c>
      <c r="K13" s="24">
        <v>40</v>
      </c>
      <c r="L13" s="24" t="s">
        <v>6</v>
      </c>
      <c r="M13" s="24">
        <v>242</v>
      </c>
      <c r="N13" s="24">
        <v>188</v>
      </c>
      <c r="O13" s="24">
        <v>30</v>
      </c>
      <c r="P13" s="24">
        <v>0.2</v>
      </c>
    </row>
    <row r="14" spans="1:16" x14ac:dyDescent="0.25">
      <c r="A14" s="36"/>
      <c r="B14" s="8"/>
      <c r="C14" s="8"/>
      <c r="D14" s="8"/>
      <c r="E14" s="24"/>
      <c r="F14" s="24"/>
      <c r="G14" s="24"/>
      <c r="H14" s="24"/>
      <c r="I14" s="13"/>
      <c r="J14" s="13"/>
      <c r="K14" s="35"/>
      <c r="L14" s="35"/>
      <c r="M14" s="35"/>
      <c r="N14" s="35"/>
      <c r="O14" s="35"/>
      <c r="P14" s="35"/>
    </row>
    <row r="15" spans="1:16" x14ac:dyDescent="0.25">
      <c r="A15" s="80" t="s">
        <v>42</v>
      </c>
      <c r="B15" s="81"/>
      <c r="C15" s="82"/>
      <c r="D15" s="19">
        <f>SUM(D11+D13)</f>
        <v>720</v>
      </c>
      <c r="E15" s="15">
        <f>SUM(E11+E13+E14)</f>
        <v>15.629999999999999</v>
      </c>
      <c r="F15" s="15">
        <f>SUM(F11+F13+F14)</f>
        <v>10.82</v>
      </c>
      <c r="G15" s="15">
        <f>SUM(G11+G13+G14)</f>
        <v>87.9</v>
      </c>
      <c r="H15" s="47">
        <f t="shared" ref="H15" si="2">SUM(SUM(E15+G15)*4+F15*9)</f>
        <v>511.5</v>
      </c>
      <c r="I15" s="15">
        <f t="shared" ref="I15:P15" si="3">I11+I13</f>
        <v>0.53800000000000003</v>
      </c>
      <c r="J15" s="15">
        <f t="shared" si="3"/>
        <v>6.67</v>
      </c>
      <c r="K15" s="15">
        <f t="shared" si="3"/>
        <v>40.19</v>
      </c>
      <c r="L15" s="15">
        <f>L11</f>
        <v>1.915</v>
      </c>
      <c r="M15" s="15">
        <f t="shared" si="3"/>
        <v>343.89</v>
      </c>
      <c r="N15" s="15">
        <f t="shared" si="3"/>
        <v>405.23</v>
      </c>
      <c r="O15" s="15">
        <f t="shared" si="3"/>
        <v>82.75</v>
      </c>
      <c r="P15" s="15">
        <f t="shared" si="3"/>
        <v>2.4600000000000004</v>
      </c>
    </row>
  </sheetData>
  <mergeCells count="12">
    <mergeCell ref="A15:C15"/>
    <mergeCell ref="I3:L3"/>
    <mergeCell ref="M3:P3"/>
    <mergeCell ref="A5:P5"/>
    <mergeCell ref="A12:P12"/>
    <mergeCell ref="E3:G3"/>
    <mergeCell ref="H3:H4"/>
    <mergeCell ref="A3:A4"/>
    <mergeCell ref="B3:B4"/>
    <mergeCell ref="C3:C4"/>
    <mergeCell ref="D3:D4"/>
    <mergeCell ref="A11:C1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C14" sqref="C14"/>
    </sheetView>
  </sheetViews>
  <sheetFormatPr defaultRowHeight="15" x14ac:dyDescent="0.25"/>
  <cols>
    <col min="3" max="3" width="10.28515625" customWidth="1"/>
    <col min="9" max="9" width="7.42578125" customWidth="1"/>
    <col min="10" max="10" width="7.7109375" customWidth="1"/>
    <col min="11" max="12" width="7.85546875" customWidth="1"/>
    <col min="13" max="13" width="8.28515625" customWidth="1"/>
    <col min="14" max="14" width="8.42578125" customWidth="1"/>
    <col min="15" max="15" width="8" customWidth="1"/>
  </cols>
  <sheetData>
    <row r="1" spans="1:16" x14ac:dyDescent="0.25">
      <c r="A1" s="12" t="s">
        <v>39</v>
      </c>
      <c r="C1" s="12" t="s">
        <v>31</v>
      </c>
      <c r="F1" s="12" t="s">
        <v>32</v>
      </c>
      <c r="I1" s="12" t="s">
        <v>40</v>
      </c>
    </row>
    <row r="3" spans="1:16" x14ac:dyDescent="0.25">
      <c r="A3" s="83" t="s">
        <v>11</v>
      </c>
      <c r="B3" s="71" t="s">
        <v>9</v>
      </c>
      <c r="C3" s="71" t="s">
        <v>10</v>
      </c>
      <c r="D3" s="71" t="s">
        <v>0</v>
      </c>
      <c r="E3" s="72" t="s">
        <v>12</v>
      </c>
      <c r="F3" s="73"/>
      <c r="G3" s="74"/>
      <c r="H3" s="71" t="s">
        <v>25</v>
      </c>
      <c r="I3" s="71" t="s">
        <v>1</v>
      </c>
      <c r="J3" s="71"/>
      <c r="K3" s="71"/>
      <c r="L3" s="71"/>
      <c r="M3" s="72" t="s">
        <v>2</v>
      </c>
      <c r="N3" s="73"/>
      <c r="O3" s="73"/>
      <c r="P3" s="74"/>
    </row>
    <row r="4" spans="1:16" ht="30.75" customHeight="1" x14ac:dyDescent="0.25">
      <c r="A4" s="84"/>
      <c r="B4" s="71"/>
      <c r="C4" s="71"/>
      <c r="D4" s="71"/>
      <c r="E4" s="2" t="s">
        <v>13</v>
      </c>
      <c r="F4" s="2" t="s">
        <v>14</v>
      </c>
      <c r="G4" s="2" t="s">
        <v>15</v>
      </c>
      <c r="H4" s="71"/>
      <c r="I4" s="2" t="s">
        <v>16</v>
      </c>
      <c r="J4" s="2" t="s">
        <v>17</v>
      </c>
      <c r="K4" s="2" t="s">
        <v>19</v>
      </c>
      <c r="L4" s="2" t="s">
        <v>18</v>
      </c>
      <c r="M4" s="2" t="s">
        <v>20</v>
      </c>
      <c r="N4" s="2" t="s">
        <v>21</v>
      </c>
      <c r="O4" s="2" t="s">
        <v>3</v>
      </c>
      <c r="P4" s="7" t="s">
        <v>4</v>
      </c>
    </row>
    <row r="5" spans="1:16" x14ac:dyDescent="0.25">
      <c r="A5" s="76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24.75" x14ac:dyDescent="0.25">
      <c r="A6" s="25" t="s">
        <v>58</v>
      </c>
      <c r="B6" s="25">
        <v>38</v>
      </c>
      <c r="C6" s="38" t="s">
        <v>63</v>
      </c>
      <c r="D6" s="23">
        <v>60</v>
      </c>
      <c r="E6" s="24">
        <v>1.1000000000000001</v>
      </c>
      <c r="F6" s="24">
        <v>1.3</v>
      </c>
      <c r="G6" s="24">
        <v>4.5999999999999996</v>
      </c>
      <c r="H6" s="24">
        <f>SUM(SUM(E6+G6)*4+F6*9)</f>
        <v>34.5</v>
      </c>
      <c r="I6" s="24">
        <v>0.03</v>
      </c>
      <c r="J6" s="24">
        <v>3.75</v>
      </c>
      <c r="K6" s="24">
        <v>0</v>
      </c>
      <c r="L6" s="24">
        <v>0</v>
      </c>
      <c r="M6" s="24">
        <v>14.56</v>
      </c>
      <c r="N6" s="24">
        <v>26.4</v>
      </c>
      <c r="O6" s="24">
        <v>18.45</v>
      </c>
      <c r="P6" s="24">
        <v>0.64</v>
      </c>
    </row>
    <row r="7" spans="1:16" ht="25.5" x14ac:dyDescent="0.25">
      <c r="A7" s="14" t="s">
        <v>24</v>
      </c>
      <c r="B7" s="8">
        <v>353</v>
      </c>
      <c r="C7" s="8" t="s">
        <v>34</v>
      </c>
      <c r="D7" s="8">
        <v>150</v>
      </c>
      <c r="E7" s="24">
        <v>6</v>
      </c>
      <c r="F7" s="24">
        <v>5.61</v>
      </c>
      <c r="G7" s="24">
        <v>25.84</v>
      </c>
      <c r="H7" s="24">
        <f t="shared" ref="H7:H12" si="0">SUM(SUM(E7+G7)*4+F7*9)</f>
        <v>177.85</v>
      </c>
      <c r="I7" s="13">
        <v>0.21</v>
      </c>
      <c r="J7" s="13" t="s">
        <v>6</v>
      </c>
      <c r="K7" s="13">
        <v>0.03</v>
      </c>
      <c r="L7" s="13">
        <v>7.4999999999999997E-2</v>
      </c>
      <c r="M7" s="13">
        <v>18.57</v>
      </c>
      <c r="N7" s="13">
        <v>198.53</v>
      </c>
      <c r="O7" s="13">
        <v>133.29</v>
      </c>
      <c r="P7" s="13">
        <v>4.4400000000000004</v>
      </c>
    </row>
    <row r="8" spans="1:16" ht="25.5" x14ac:dyDescent="0.25">
      <c r="A8" s="14" t="s">
        <v>24</v>
      </c>
      <c r="B8" s="8">
        <v>50</v>
      </c>
      <c r="C8" s="8" t="s">
        <v>69</v>
      </c>
      <c r="D8" s="8">
        <v>90</v>
      </c>
      <c r="E8" s="13">
        <v>5.52</v>
      </c>
      <c r="F8" s="13">
        <v>7.12</v>
      </c>
      <c r="G8" s="13">
        <v>2.64</v>
      </c>
      <c r="H8" s="24">
        <f t="shared" si="0"/>
        <v>96.72</v>
      </c>
      <c r="I8" s="13">
        <v>0.1</v>
      </c>
      <c r="J8" s="13">
        <v>1</v>
      </c>
      <c r="K8" s="13">
        <v>0.02</v>
      </c>
      <c r="L8" s="13">
        <v>0.19</v>
      </c>
      <c r="M8" s="13">
        <v>24.38</v>
      </c>
      <c r="N8" s="13">
        <v>196.3</v>
      </c>
      <c r="O8" s="13">
        <v>22.91</v>
      </c>
      <c r="P8" s="13">
        <v>2.36</v>
      </c>
    </row>
    <row r="9" spans="1:16" ht="38.25" x14ac:dyDescent="0.25">
      <c r="A9" s="42" t="s">
        <v>24</v>
      </c>
      <c r="B9" s="23">
        <v>442</v>
      </c>
      <c r="C9" s="23" t="s">
        <v>64</v>
      </c>
      <c r="D9" s="23">
        <v>200</v>
      </c>
      <c r="E9" s="24">
        <v>0.4</v>
      </c>
      <c r="F9" s="24">
        <v>0</v>
      </c>
      <c r="G9" s="24">
        <v>10.8</v>
      </c>
      <c r="H9" s="24">
        <f t="shared" si="0"/>
        <v>44.800000000000004</v>
      </c>
      <c r="I9" s="24">
        <v>0.6</v>
      </c>
      <c r="J9" s="24">
        <v>30</v>
      </c>
      <c r="K9" s="24">
        <v>0.5</v>
      </c>
      <c r="L9" s="24">
        <v>3.5</v>
      </c>
      <c r="M9" s="24">
        <v>59</v>
      </c>
      <c r="N9" s="24">
        <v>0</v>
      </c>
      <c r="O9" s="24">
        <v>2</v>
      </c>
      <c r="P9" s="24">
        <v>0</v>
      </c>
    </row>
    <row r="10" spans="1:16" x14ac:dyDescent="0.25">
      <c r="A10" s="2" t="s">
        <v>24</v>
      </c>
      <c r="B10" s="2">
        <v>480</v>
      </c>
      <c r="C10" s="3" t="s">
        <v>8</v>
      </c>
      <c r="D10" s="4">
        <v>30</v>
      </c>
      <c r="E10" s="13">
        <v>0.94</v>
      </c>
      <c r="F10" s="13">
        <v>0.12</v>
      </c>
      <c r="G10" s="13">
        <v>14.45</v>
      </c>
      <c r="H10" s="24">
        <f t="shared" si="0"/>
        <v>62.639999999999993</v>
      </c>
      <c r="I10" s="13">
        <v>0.43</v>
      </c>
      <c r="J10" s="13" t="s">
        <v>6</v>
      </c>
      <c r="K10" s="13" t="s">
        <v>6</v>
      </c>
      <c r="L10" s="13" t="s">
        <v>6</v>
      </c>
      <c r="M10" s="13">
        <v>59.24</v>
      </c>
      <c r="N10" s="13" t="s">
        <v>6</v>
      </c>
      <c r="O10" s="13">
        <v>6.4</v>
      </c>
      <c r="P10" s="13">
        <v>1.08</v>
      </c>
    </row>
    <row r="11" spans="1:16" x14ac:dyDescent="0.25">
      <c r="A11" s="14" t="s">
        <v>24</v>
      </c>
      <c r="B11" s="8">
        <v>458</v>
      </c>
      <c r="C11" s="8" t="s">
        <v>53</v>
      </c>
      <c r="D11" s="8">
        <v>100</v>
      </c>
      <c r="E11" s="13">
        <v>0.4</v>
      </c>
      <c r="F11" s="13">
        <v>0</v>
      </c>
      <c r="G11" s="13">
        <v>9.8000000000000007</v>
      </c>
      <c r="H11" s="24">
        <f t="shared" si="0"/>
        <v>40.800000000000004</v>
      </c>
      <c r="I11" s="13">
        <v>0.02</v>
      </c>
      <c r="J11" s="13">
        <v>10</v>
      </c>
      <c r="K11" s="13" t="s">
        <v>6</v>
      </c>
      <c r="L11" s="13" t="s">
        <v>6</v>
      </c>
      <c r="M11" s="13">
        <v>16</v>
      </c>
      <c r="N11" s="13">
        <v>11</v>
      </c>
      <c r="O11" s="13">
        <v>9</v>
      </c>
      <c r="P11" s="13">
        <v>2.2000000000000002</v>
      </c>
    </row>
    <row r="12" spans="1:16" x14ac:dyDescent="0.25">
      <c r="A12" s="80" t="s">
        <v>22</v>
      </c>
      <c r="B12" s="81"/>
      <c r="C12" s="82"/>
      <c r="D12" s="19">
        <f>SUM(D6:D11)</f>
        <v>630</v>
      </c>
      <c r="E12" s="15">
        <f>SUM(E6:E11)</f>
        <v>14.36</v>
      </c>
      <c r="F12" s="15">
        <f t="shared" ref="F12:G12" si="1">SUM(F6:F11)</f>
        <v>14.15</v>
      </c>
      <c r="G12" s="15">
        <f t="shared" si="1"/>
        <v>68.13</v>
      </c>
      <c r="H12" s="47">
        <f t="shared" si="0"/>
        <v>457.31</v>
      </c>
      <c r="I12" s="15">
        <f t="shared" ref="I12:P12" si="2">SUM(I6:I10)</f>
        <v>1.3699999999999999</v>
      </c>
      <c r="J12" s="15">
        <f t="shared" si="2"/>
        <v>34.75</v>
      </c>
      <c r="K12" s="15">
        <f t="shared" si="2"/>
        <v>0.55000000000000004</v>
      </c>
      <c r="L12" s="15">
        <f t="shared" si="2"/>
        <v>3.7650000000000001</v>
      </c>
      <c r="M12" s="15">
        <f t="shared" si="2"/>
        <v>175.75</v>
      </c>
      <c r="N12" s="15">
        <f t="shared" si="2"/>
        <v>421.23</v>
      </c>
      <c r="O12" s="15">
        <f t="shared" si="2"/>
        <v>183.04999999999998</v>
      </c>
      <c r="P12" s="15">
        <f t="shared" si="2"/>
        <v>8.52</v>
      </c>
    </row>
    <row r="13" spans="1:16" x14ac:dyDescent="0.25">
      <c r="A13" s="76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1:16" x14ac:dyDescent="0.25">
      <c r="A14" s="14" t="s">
        <v>56</v>
      </c>
      <c r="B14" s="8">
        <v>966</v>
      </c>
      <c r="C14" s="32" t="s">
        <v>89</v>
      </c>
      <c r="D14" s="8">
        <v>200</v>
      </c>
      <c r="E14" s="24">
        <v>5.8</v>
      </c>
      <c r="F14" s="24">
        <v>5</v>
      </c>
      <c r="G14" s="24">
        <v>8.4</v>
      </c>
      <c r="H14" s="13">
        <f>SUM(SUM(E14+G14)*4+F14*9)</f>
        <v>101.8</v>
      </c>
      <c r="I14" s="13">
        <v>0.06</v>
      </c>
      <c r="J14" s="13">
        <v>1</v>
      </c>
      <c r="K14" s="13">
        <v>20</v>
      </c>
      <c r="L14" s="13" t="s">
        <v>6</v>
      </c>
      <c r="M14" s="13">
        <v>224</v>
      </c>
      <c r="N14" s="13">
        <v>172</v>
      </c>
      <c r="O14" s="13">
        <v>26</v>
      </c>
      <c r="P14" s="13">
        <v>0.2</v>
      </c>
    </row>
    <row r="15" spans="1:16" x14ac:dyDescent="0.25">
      <c r="A15" s="80" t="s">
        <v>42</v>
      </c>
      <c r="B15" s="81"/>
      <c r="C15" s="82"/>
      <c r="D15" s="19">
        <f>SUM(D14+D12)</f>
        <v>830</v>
      </c>
      <c r="E15" s="15">
        <f t="shared" ref="E15:K15" si="3">E12+E14</f>
        <v>20.16</v>
      </c>
      <c r="F15" s="15">
        <f t="shared" si="3"/>
        <v>19.149999999999999</v>
      </c>
      <c r="G15" s="15">
        <f t="shared" si="3"/>
        <v>76.53</v>
      </c>
      <c r="H15" s="13">
        <f>SUM(SUM(E15+G15)*4+F15*9)</f>
        <v>559.11</v>
      </c>
      <c r="I15" s="15">
        <f t="shared" si="3"/>
        <v>1.43</v>
      </c>
      <c r="J15" s="15">
        <f t="shared" si="3"/>
        <v>35.75</v>
      </c>
      <c r="K15" s="15">
        <f t="shared" si="3"/>
        <v>20.55</v>
      </c>
      <c r="L15" s="15">
        <f>L12</f>
        <v>3.7650000000000001</v>
      </c>
      <c r="M15" s="15">
        <f>M12+M14</f>
        <v>399.75</v>
      </c>
      <c r="N15" s="15">
        <f>N12+N14</f>
        <v>593.23</v>
      </c>
      <c r="O15" s="15">
        <f>O12+O14</f>
        <v>209.04999999999998</v>
      </c>
      <c r="P15" s="15">
        <f>P12+P14</f>
        <v>8.7199999999999989</v>
      </c>
    </row>
    <row r="17" spans="5:5" x14ac:dyDescent="0.25">
      <c r="E17" s="22"/>
    </row>
  </sheetData>
  <mergeCells count="12">
    <mergeCell ref="I3:L3"/>
    <mergeCell ref="M3:P3"/>
    <mergeCell ref="A5:P5"/>
    <mergeCell ref="A13:P13"/>
    <mergeCell ref="A15:C15"/>
    <mergeCell ref="A12:C1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9" sqref="C9"/>
    </sheetView>
  </sheetViews>
  <sheetFormatPr defaultRowHeight="15" x14ac:dyDescent="0.25"/>
  <cols>
    <col min="1" max="1" width="12.140625" customWidth="1"/>
    <col min="2" max="2" width="6.7109375" customWidth="1"/>
    <col min="4" max="4" width="8.140625" customWidth="1"/>
    <col min="5" max="5" width="7.42578125" customWidth="1"/>
    <col min="6" max="6" width="8" customWidth="1"/>
    <col min="7" max="7" width="7.85546875" customWidth="1"/>
    <col min="9" max="9" width="7.85546875" customWidth="1"/>
    <col min="10" max="11" width="8.28515625" customWidth="1"/>
    <col min="12" max="12" width="8.140625" customWidth="1"/>
    <col min="13" max="13" width="7.42578125" customWidth="1"/>
    <col min="14" max="14" width="7.7109375" customWidth="1"/>
  </cols>
  <sheetData>
    <row r="1" spans="1:16" x14ac:dyDescent="0.25">
      <c r="A1" s="12" t="s">
        <v>43</v>
      </c>
      <c r="C1" s="12" t="s">
        <v>31</v>
      </c>
      <c r="F1" s="12" t="s">
        <v>32</v>
      </c>
      <c r="I1" s="12" t="s">
        <v>33</v>
      </c>
    </row>
    <row r="3" spans="1:16" x14ac:dyDescent="0.25">
      <c r="A3" s="89" t="s">
        <v>11</v>
      </c>
      <c r="B3" s="85" t="s">
        <v>9</v>
      </c>
      <c r="C3" s="85" t="s">
        <v>10</v>
      </c>
      <c r="D3" s="85" t="s">
        <v>0</v>
      </c>
      <c r="E3" s="86" t="s">
        <v>12</v>
      </c>
      <c r="F3" s="87"/>
      <c r="G3" s="88"/>
      <c r="H3" s="85" t="s">
        <v>25</v>
      </c>
      <c r="I3" s="85" t="s">
        <v>1</v>
      </c>
      <c r="J3" s="85"/>
      <c r="K3" s="85"/>
      <c r="L3" s="85"/>
      <c r="M3" s="86" t="s">
        <v>2</v>
      </c>
      <c r="N3" s="87"/>
      <c r="O3" s="87"/>
      <c r="P3" s="88"/>
    </row>
    <row r="4" spans="1:16" ht="39" customHeight="1" x14ac:dyDescent="0.25">
      <c r="A4" s="89"/>
      <c r="B4" s="85"/>
      <c r="C4" s="85"/>
      <c r="D4" s="85"/>
      <c r="E4" s="5" t="s">
        <v>13</v>
      </c>
      <c r="F4" s="5" t="s">
        <v>14</v>
      </c>
      <c r="G4" s="5" t="s">
        <v>15</v>
      </c>
      <c r="H4" s="85"/>
      <c r="I4" s="5" t="s">
        <v>16</v>
      </c>
      <c r="J4" s="5" t="s">
        <v>17</v>
      </c>
      <c r="K4" s="5" t="s">
        <v>19</v>
      </c>
      <c r="L4" s="5" t="s">
        <v>18</v>
      </c>
      <c r="M4" s="5" t="s">
        <v>20</v>
      </c>
      <c r="N4" s="5" t="s">
        <v>21</v>
      </c>
      <c r="O4" s="5" t="s">
        <v>3</v>
      </c>
      <c r="P4" s="17" t="s">
        <v>4</v>
      </c>
    </row>
    <row r="5" spans="1:16" x14ac:dyDescent="0.25">
      <c r="A5" s="67" t="s">
        <v>87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16" ht="38.25" x14ac:dyDescent="0.25">
      <c r="A6" s="26" t="s">
        <v>24</v>
      </c>
      <c r="B6" s="23">
        <v>612</v>
      </c>
      <c r="C6" s="33" t="s">
        <v>84</v>
      </c>
      <c r="D6" s="23">
        <v>200</v>
      </c>
      <c r="E6" s="24">
        <v>4.82</v>
      </c>
      <c r="F6" s="24">
        <v>1.02</v>
      </c>
      <c r="G6" s="24">
        <v>16.829999999999998</v>
      </c>
      <c r="H6" s="24">
        <v>95.78</v>
      </c>
      <c r="I6" s="24">
        <v>0.4</v>
      </c>
      <c r="J6" s="24">
        <v>21.9</v>
      </c>
      <c r="K6" s="24">
        <v>0.02</v>
      </c>
      <c r="L6" s="24">
        <v>0.4</v>
      </c>
      <c r="M6" s="24">
        <v>8.98</v>
      </c>
      <c r="N6" s="24">
        <v>77.739999999999995</v>
      </c>
      <c r="O6" s="24">
        <v>26.84</v>
      </c>
      <c r="P6" s="13">
        <v>0.78</v>
      </c>
    </row>
    <row r="7" spans="1:16" ht="51" x14ac:dyDescent="0.25">
      <c r="A7" s="26" t="s">
        <v>24</v>
      </c>
      <c r="B7" s="23">
        <v>3</v>
      </c>
      <c r="C7" s="33" t="s">
        <v>85</v>
      </c>
      <c r="D7" s="23" t="s">
        <v>86</v>
      </c>
      <c r="E7" s="24">
        <v>10.3</v>
      </c>
      <c r="F7" s="24">
        <v>10.6</v>
      </c>
      <c r="G7" s="24">
        <v>35.6</v>
      </c>
      <c r="H7" s="24">
        <v>279</v>
      </c>
      <c r="I7" s="24">
        <v>1.7999999999999999E-2</v>
      </c>
      <c r="J7" s="24">
        <v>5.3999999999999999E-2</v>
      </c>
      <c r="K7" s="24">
        <v>0.14000000000000001</v>
      </c>
      <c r="L7" s="24">
        <v>0.3</v>
      </c>
      <c r="M7" s="24">
        <v>63.6</v>
      </c>
      <c r="N7" s="24">
        <v>3.84</v>
      </c>
      <c r="O7" s="24">
        <v>2.88</v>
      </c>
      <c r="P7" s="24">
        <v>7.1999999999999995E-2</v>
      </c>
    </row>
    <row r="8" spans="1:16" ht="24.75" x14ac:dyDescent="0.25">
      <c r="A8" s="2" t="s">
        <v>24</v>
      </c>
      <c r="B8" s="2">
        <v>377</v>
      </c>
      <c r="C8" s="3" t="s">
        <v>50</v>
      </c>
      <c r="D8" s="4">
        <v>200</v>
      </c>
      <c r="E8" s="13">
        <v>0.2</v>
      </c>
      <c r="F8" s="13">
        <v>0</v>
      </c>
      <c r="G8" s="13">
        <v>14</v>
      </c>
      <c r="H8" s="24">
        <v>56.8</v>
      </c>
      <c r="I8" s="13">
        <v>0.01</v>
      </c>
      <c r="J8" s="13">
        <v>3.67</v>
      </c>
      <c r="K8" s="13">
        <v>0.01</v>
      </c>
      <c r="L8" s="13">
        <v>0.01</v>
      </c>
      <c r="M8" s="13">
        <v>112.55</v>
      </c>
      <c r="N8" s="13">
        <v>185.54</v>
      </c>
      <c r="O8" s="13">
        <v>99.08</v>
      </c>
      <c r="P8" s="13">
        <v>18.420000000000002</v>
      </c>
    </row>
    <row r="9" spans="1:16" x14ac:dyDescent="0.25">
      <c r="A9" s="14" t="s">
        <v>24</v>
      </c>
      <c r="B9" s="53">
        <v>458</v>
      </c>
      <c r="C9" s="55" t="s">
        <v>88</v>
      </c>
      <c r="D9" s="8">
        <v>100</v>
      </c>
      <c r="E9" s="35">
        <v>0.9</v>
      </c>
      <c r="F9" s="35">
        <v>0.2</v>
      </c>
      <c r="G9" s="35">
        <v>8.1</v>
      </c>
      <c r="H9" s="24">
        <v>37.799999999999997</v>
      </c>
      <c r="I9" s="35">
        <v>0.02</v>
      </c>
      <c r="J9" s="35">
        <v>10</v>
      </c>
      <c r="K9" s="35" t="s">
        <v>6</v>
      </c>
      <c r="L9" s="35" t="s">
        <v>6</v>
      </c>
      <c r="M9" s="35">
        <v>16</v>
      </c>
      <c r="N9" s="35">
        <v>11</v>
      </c>
      <c r="O9" s="35">
        <v>9</v>
      </c>
      <c r="P9" s="35">
        <v>2.2000000000000002</v>
      </c>
    </row>
    <row r="10" spans="1:16" x14ac:dyDescent="0.25">
      <c r="A10" s="14" t="s">
        <v>22</v>
      </c>
      <c r="B10" s="53"/>
      <c r="C10" s="55"/>
      <c r="D10" s="8">
        <v>460</v>
      </c>
      <c r="E10" s="35">
        <v>16.22</v>
      </c>
      <c r="F10" s="35">
        <v>11.819999999999999</v>
      </c>
      <c r="G10" s="35">
        <v>74.53</v>
      </c>
      <c r="H10" s="24">
        <v>469.38</v>
      </c>
      <c r="I10" s="35">
        <v>0.41800000000000004</v>
      </c>
      <c r="J10" s="35">
        <v>21.953999999999997</v>
      </c>
      <c r="K10" s="35">
        <v>0.16</v>
      </c>
      <c r="L10" s="35">
        <v>0.7</v>
      </c>
      <c r="M10" s="35">
        <v>72.58</v>
      </c>
      <c r="N10" s="35">
        <v>81.58</v>
      </c>
      <c r="O10" s="35">
        <v>29.72</v>
      </c>
      <c r="P10" s="35">
        <v>0.85199999999999998</v>
      </c>
    </row>
    <row r="11" spans="1:16" x14ac:dyDescent="0.25">
      <c r="A11" s="80"/>
      <c r="B11" s="81"/>
      <c r="C11" s="82"/>
      <c r="D11" s="19"/>
      <c r="E11" s="15"/>
      <c r="F11" s="15"/>
      <c r="G11" s="15"/>
      <c r="H11" s="47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14" t="s">
        <v>56</v>
      </c>
      <c r="B12" s="56">
        <v>965</v>
      </c>
      <c r="C12" s="56" t="s">
        <v>23</v>
      </c>
      <c r="D12" s="56">
        <v>200</v>
      </c>
      <c r="E12" s="57">
        <v>5.8</v>
      </c>
      <c r="F12" s="57">
        <v>5</v>
      </c>
      <c r="G12" s="57">
        <v>9.6</v>
      </c>
      <c r="H12" s="58">
        <v>106.6</v>
      </c>
      <c r="I12" s="57">
        <v>0.08</v>
      </c>
      <c r="J12" s="57">
        <v>2.6</v>
      </c>
      <c r="K12" s="57">
        <v>40</v>
      </c>
      <c r="L12" s="57" t="s">
        <v>6</v>
      </c>
      <c r="M12" s="57">
        <v>240</v>
      </c>
      <c r="N12" s="57">
        <v>180</v>
      </c>
      <c r="O12" s="57">
        <v>28</v>
      </c>
      <c r="P12" s="59">
        <v>0.2</v>
      </c>
    </row>
    <row r="13" spans="1:16" x14ac:dyDescent="0.25">
      <c r="A13" s="6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1:16" x14ac:dyDescent="0.25">
      <c r="A14" s="1" t="s">
        <v>42</v>
      </c>
      <c r="B14" s="1"/>
      <c r="C14" s="1"/>
      <c r="D14" s="1">
        <v>660</v>
      </c>
      <c r="E14" s="1">
        <v>22.02</v>
      </c>
      <c r="F14" s="1">
        <v>16.82</v>
      </c>
      <c r="G14" s="1">
        <v>84.13</v>
      </c>
      <c r="H14" s="1">
        <v>575.98</v>
      </c>
      <c r="I14" s="1">
        <v>0.49800000000000005</v>
      </c>
      <c r="J14" s="1">
        <v>24.553999999999998</v>
      </c>
      <c r="K14" s="1">
        <v>0.16</v>
      </c>
      <c r="L14" s="1">
        <v>0.7</v>
      </c>
      <c r="M14" s="1">
        <v>312.58</v>
      </c>
      <c r="N14" s="1">
        <v>81.58</v>
      </c>
      <c r="O14" s="1">
        <v>29.72</v>
      </c>
      <c r="P14" s="1">
        <v>1.052</v>
      </c>
    </row>
  </sheetData>
  <mergeCells count="11">
    <mergeCell ref="I3:L3"/>
    <mergeCell ref="M3:P3"/>
    <mergeCell ref="A5:P5"/>
    <mergeCell ref="A13:P13"/>
    <mergeCell ref="A11:C11"/>
    <mergeCell ref="E3:G3"/>
    <mergeCell ref="H3:H4"/>
    <mergeCell ref="A3:A4"/>
    <mergeCell ref="B3:B4"/>
    <mergeCell ref="C3:C4"/>
    <mergeCell ref="D3:D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C13" sqref="C13"/>
    </sheetView>
  </sheetViews>
  <sheetFormatPr defaultRowHeight="15" x14ac:dyDescent="0.25"/>
  <cols>
    <col min="1" max="1" width="11.28515625" customWidth="1"/>
    <col min="2" max="2" width="6.85546875" customWidth="1"/>
    <col min="4" max="4" width="6.5703125" customWidth="1"/>
    <col min="5" max="5" width="8" customWidth="1"/>
    <col min="9" max="9" width="8.140625" customWidth="1"/>
    <col min="10" max="10" width="7.85546875" customWidth="1"/>
    <col min="11" max="11" width="7.7109375" customWidth="1"/>
    <col min="12" max="12" width="7.5703125" customWidth="1"/>
    <col min="13" max="13" width="8.42578125" customWidth="1"/>
    <col min="14" max="14" width="8.7109375" customWidth="1"/>
    <col min="15" max="15" width="7.5703125" customWidth="1"/>
  </cols>
  <sheetData>
    <row r="1" spans="1:18" x14ac:dyDescent="0.25">
      <c r="A1" s="12" t="s">
        <v>45</v>
      </c>
      <c r="C1" s="12" t="s">
        <v>31</v>
      </c>
      <c r="F1" s="12" t="s">
        <v>32</v>
      </c>
      <c r="I1" s="12" t="s">
        <v>33</v>
      </c>
    </row>
    <row r="3" spans="1:18" x14ac:dyDescent="0.25">
      <c r="A3" s="75" t="s">
        <v>11</v>
      </c>
      <c r="B3" s="71" t="s">
        <v>9</v>
      </c>
      <c r="C3" s="71" t="s">
        <v>10</v>
      </c>
      <c r="D3" s="71" t="s">
        <v>0</v>
      </c>
      <c r="E3" s="72" t="s">
        <v>12</v>
      </c>
      <c r="F3" s="73"/>
      <c r="G3" s="74"/>
      <c r="H3" s="71" t="s">
        <v>25</v>
      </c>
      <c r="I3" s="71" t="s">
        <v>1</v>
      </c>
      <c r="J3" s="71"/>
      <c r="K3" s="71"/>
      <c r="L3" s="71"/>
      <c r="M3" s="72" t="s">
        <v>2</v>
      </c>
      <c r="N3" s="73"/>
      <c r="O3" s="73"/>
      <c r="P3" s="74"/>
    </row>
    <row r="4" spans="1:18" ht="30" customHeight="1" x14ac:dyDescent="0.25">
      <c r="A4" s="75"/>
      <c r="B4" s="71"/>
      <c r="C4" s="71"/>
      <c r="D4" s="71"/>
      <c r="E4" s="2" t="s">
        <v>13</v>
      </c>
      <c r="F4" s="2" t="s">
        <v>14</v>
      </c>
      <c r="G4" s="2" t="s">
        <v>15</v>
      </c>
      <c r="H4" s="71"/>
      <c r="I4" s="2" t="s">
        <v>16</v>
      </c>
      <c r="J4" s="2" t="s">
        <v>17</v>
      </c>
      <c r="K4" s="2" t="s">
        <v>19</v>
      </c>
      <c r="L4" s="2" t="s">
        <v>18</v>
      </c>
      <c r="M4" s="2" t="s">
        <v>20</v>
      </c>
      <c r="N4" s="2" t="s">
        <v>21</v>
      </c>
      <c r="O4" s="2" t="s">
        <v>3</v>
      </c>
      <c r="P4" s="7" t="s">
        <v>4</v>
      </c>
    </row>
    <row r="5" spans="1:18" x14ac:dyDescent="0.25">
      <c r="A5" s="76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8" ht="24.75" x14ac:dyDescent="0.25">
      <c r="A6" s="25" t="s">
        <v>57</v>
      </c>
      <c r="B6" s="25">
        <v>43</v>
      </c>
      <c r="C6" s="38" t="s">
        <v>71</v>
      </c>
      <c r="D6" s="43">
        <v>60</v>
      </c>
      <c r="E6" s="44">
        <v>0.85</v>
      </c>
      <c r="F6" s="44">
        <v>3.05</v>
      </c>
      <c r="G6" s="44">
        <v>5.19</v>
      </c>
      <c r="H6" s="44">
        <f t="shared" ref="H6:H7" si="0">SUM(SUM(E6+G6)*4+F6*9)</f>
        <v>51.61</v>
      </c>
      <c r="I6" s="44">
        <v>1.7999999999999999E-2</v>
      </c>
      <c r="J6" s="44">
        <v>10.69</v>
      </c>
      <c r="K6" s="44" t="s">
        <v>6</v>
      </c>
      <c r="L6" s="44">
        <v>1.65</v>
      </c>
      <c r="M6" s="44">
        <v>19.93</v>
      </c>
      <c r="N6" s="44">
        <v>14.08</v>
      </c>
      <c r="O6" s="44">
        <v>8.41</v>
      </c>
      <c r="P6" s="44">
        <v>0.57999999999999996</v>
      </c>
    </row>
    <row r="7" spans="1:18" ht="25.5" x14ac:dyDescent="0.25">
      <c r="A7" s="6" t="s">
        <v>24</v>
      </c>
      <c r="B7" s="8">
        <v>362</v>
      </c>
      <c r="C7" s="8" t="s">
        <v>82</v>
      </c>
      <c r="D7" s="8">
        <v>150</v>
      </c>
      <c r="E7" s="13">
        <v>3.06</v>
      </c>
      <c r="F7" s="24">
        <v>2.33</v>
      </c>
      <c r="G7" s="24">
        <v>16.3</v>
      </c>
      <c r="H7" s="24">
        <f t="shared" si="0"/>
        <v>98.41</v>
      </c>
      <c r="I7" s="13">
        <v>0.19</v>
      </c>
      <c r="J7" s="13">
        <v>27.2</v>
      </c>
      <c r="K7" s="13">
        <v>0.03</v>
      </c>
      <c r="L7" s="13">
        <v>0.19</v>
      </c>
      <c r="M7" s="13">
        <v>13.35</v>
      </c>
      <c r="N7" s="13">
        <v>73.64</v>
      </c>
      <c r="O7" s="13">
        <v>28.64</v>
      </c>
      <c r="P7" s="13">
        <v>1.1399999999999999</v>
      </c>
    </row>
    <row r="8" spans="1:18" ht="24.75" x14ac:dyDescent="0.25">
      <c r="A8" s="6" t="s">
        <v>24</v>
      </c>
      <c r="B8" s="2">
        <v>318</v>
      </c>
      <c r="C8" s="34" t="s">
        <v>81</v>
      </c>
      <c r="D8" s="23">
        <v>90</v>
      </c>
      <c r="E8" s="24">
        <v>6.5</v>
      </c>
      <c r="F8" s="24">
        <v>5.0599999999999996</v>
      </c>
      <c r="G8" s="24">
        <v>2.91</v>
      </c>
      <c r="H8" s="24">
        <v>83.18</v>
      </c>
      <c r="I8" s="24">
        <v>0.08</v>
      </c>
      <c r="J8" s="24">
        <v>0.86</v>
      </c>
      <c r="K8" s="24">
        <v>0.02</v>
      </c>
      <c r="L8" s="24">
        <v>0.15</v>
      </c>
      <c r="M8" s="24">
        <v>19.5</v>
      </c>
      <c r="N8" s="24">
        <v>154.63999999999999</v>
      </c>
      <c r="O8" s="24">
        <v>23.93</v>
      </c>
      <c r="P8" s="24">
        <v>2.23</v>
      </c>
    </row>
    <row r="9" spans="1:18" ht="25.5" x14ac:dyDescent="0.25">
      <c r="A9" s="45" t="s">
        <v>24</v>
      </c>
      <c r="B9" s="46">
        <v>442</v>
      </c>
      <c r="C9" s="23" t="s">
        <v>70</v>
      </c>
      <c r="D9" s="23">
        <v>200</v>
      </c>
      <c r="E9" s="24">
        <v>1</v>
      </c>
      <c r="F9" s="24" t="s">
        <v>6</v>
      </c>
      <c r="G9" s="24">
        <v>19.7</v>
      </c>
      <c r="H9" s="24">
        <f>SUM(SUM(E9+G9)*4)</f>
        <v>82.8</v>
      </c>
      <c r="I9" s="24">
        <v>0.04</v>
      </c>
      <c r="J9" s="24">
        <v>8</v>
      </c>
      <c r="K9" s="24" t="s">
        <v>6</v>
      </c>
      <c r="L9" s="24" t="s">
        <v>6</v>
      </c>
      <c r="M9" s="24">
        <v>40</v>
      </c>
      <c r="N9" s="24">
        <v>36</v>
      </c>
      <c r="O9" s="24">
        <v>20</v>
      </c>
      <c r="P9" s="24">
        <v>0.4</v>
      </c>
    </row>
    <row r="10" spans="1:18" x14ac:dyDescent="0.25">
      <c r="A10" s="2" t="s">
        <v>24</v>
      </c>
      <c r="B10" s="2">
        <v>480</v>
      </c>
      <c r="C10" s="3" t="s">
        <v>8</v>
      </c>
      <c r="D10" s="4">
        <v>30</v>
      </c>
      <c r="E10" s="13">
        <v>0.94</v>
      </c>
      <c r="F10" s="13">
        <v>0.12</v>
      </c>
      <c r="G10" s="13">
        <v>14.45</v>
      </c>
      <c r="H10" s="24">
        <f t="shared" ref="H10:H11" si="1">SUM(SUM(E10+G10)*4+F10*9)</f>
        <v>62.639999999999993</v>
      </c>
      <c r="I10" s="13">
        <v>0.43</v>
      </c>
      <c r="J10" s="13" t="s">
        <v>6</v>
      </c>
      <c r="K10" s="13" t="s">
        <v>6</v>
      </c>
      <c r="L10" s="13" t="s">
        <v>6</v>
      </c>
      <c r="M10" s="13">
        <v>59.24</v>
      </c>
      <c r="N10" s="13" t="s">
        <v>6</v>
      </c>
      <c r="O10" s="13">
        <v>6.4</v>
      </c>
      <c r="P10" s="13">
        <v>1.08</v>
      </c>
    </row>
    <row r="11" spans="1:18" x14ac:dyDescent="0.25">
      <c r="A11" s="64" t="s">
        <v>22</v>
      </c>
      <c r="B11" s="65"/>
      <c r="C11" s="66"/>
      <c r="D11" s="19">
        <f>SUM(D6:D10)</f>
        <v>530</v>
      </c>
      <c r="E11" s="15">
        <f>SUM(E6:E10)</f>
        <v>12.35</v>
      </c>
      <c r="F11" s="15">
        <f t="shared" ref="F11:P11" si="2">SUM(F6:F10)</f>
        <v>10.559999999999999</v>
      </c>
      <c r="G11" s="15">
        <f t="shared" si="2"/>
        <v>58.55</v>
      </c>
      <c r="H11" s="47">
        <f t="shared" si="1"/>
        <v>378.64</v>
      </c>
      <c r="I11" s="15">
        <f t="shared" si="2"/>
        <v>0.75800000000000001</v>
      </c>
      <c r="J11" s="15">
        <f t="shared" si="2"/>
        <v>46.75</v>
      </c>
      <c r="K11" s="15">
        <f t="shared" si="2"/>
        <v>0.05</v>
      </c>
      <c r="L11" s="15">
        <f t="shared" si="2"/>
        <v>1.9899999999999998</v>
      </c>
      <c r="M11" s="15">
        <f t="shared" si="2"/>
        <v>152.02000000000001</v>
      </c>
      <c r="N11" s="15">
        <f t="shared" si="2"/>
        <v>278.36</v>
      </c>
      <c r="O11" s="15">
        <f t="shared" si="2"/>
        <v>87.38</v>
      </c>
      <c r="P11" s="15">
        <f t="shared" si="2"/>
        <v>5.43</v>
      </c>
    </row>
    <row r="12" spans="1:18" x14ac:dyDescent="0.25">
      <c r="A12" s="67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</row>
    <row r="13" spans="1:18" x14ac:dyDescent="0.25">
      <c r="A13" s="14" t="s">
        <v>56</v>
      </c>
      <c r="B13" s="8">
        <v>966</v>
      </c>
      <c r="C13" s="32" t="s">
        <v>90</v>
      </c>
      <c r="D13" s="8">
        <v>200</v>
      </c>
      <c r="E13" s="24">
        <v>5.8</v>
      </c>
      <c r="F13" s="24">
        <v>5</v>
      </c>
      <c r="G13" s="24">
        <v>8.4</v>
      </c>
      <c r="H13" s="13">
        <f>SUM(SUM(E13+G13)*4+F13*9)</f>
        <v>101.8</v>
      </c>
      <c r="I13" s="13">
        <v>0.06</v>
      </c>
      <c r="J13" s="13">
        <v>1</v>
      </c>
      <c r="K13" s="13">
        <v>20</v>
      </c>
      <c r="L13" s="13" t="s">
        <v>6</v>
      </c>
      <c r="M13" s="13">
        <v>224</v>
      </c>
      <c r="N13" s="13">
        <v>172</v>
      </c>
      <c r="O13" s="13">
        <v>26</v>
      </c>
      <c r="P13" s="13">
        <v>0.2</v>
      </c>
    </row>
    <row r="14" spans="1:18" x14ac:dyDescent="0.25">
      <c r="A14" s="64" t="s">
        <v>42</v>
      </c>
      <c r="B14" s="65"/>
      <c r="C14" s="66"/>
      <c r="D14" s="19">
        <f>SUM(D11+D13)</f>
        <v>730</v>
      </c>
      <c r="E14" s="15">
        <f>E11+E13</f>
        <v>18.149999999999999</v>
      </c>
      <c r="F14" s="15">
        <f t="shared" ref="F14:P14" si="3">F11+F13</f>
        <v>15.559999999999999</v>
      </c>
      <c r="G14" s="15">
        <f t="shared" si="3"/>
        <v>66.95</v>
      </c>
      <c r="H14" s="48">
        <f t="shared" ref="H14:H15" si="4">SUM(SUM(E14+G14)*4+F14*9)</f>
        <v>480.43999999999994</v>
      </c>
      <c r="I14" s="15">
        <f t="shared" si="3"/>
        <v>0.81800000000000006</v>
      </c>
      <c r="J14" s="15">
        <f t="shared" si="3"/>
        <v>47.75</v>
      </c>
      <c r="K14" s="15">
        <f t="shared" si="3"/>
        <v>20.05</v>
      </c>
      <c r="L14" s="15">
        <f>L11</f>
        <v>1.9899999999999998</v>
      </c>
      <c r="M14" s="15">
        <f t="shared" si="3"/>
        <v>376.02</v>
      </c>
      <c r="N14" s="15">
        <f t="shared" si="3"/>
        <v>450.36</v>
      </c>
      <c r="O14" s="15">
        <f t="shared" si="3"/>
        <v>113.38</v>
      </c>
      <c r="P14" s="15">
        <f t="shared" si="3"/>
        <v>5.63</v>
      </c>
      <c r="R14" t="s">
        <v>49</v>
      </c>
    </row>
    <row r="15" spans="1:18" x14ac:dyDescent="0.25">
      <c r="A15" s="64" t="s">
        <v>46</v>
      </c>
      <c r="B15" s="65"/>
      <c r="C15" s="66"/>
      <c r="D15" s="19" t="e">
        <f>SUM(Лист5!D14+Лист4!#REF!+Лист3!D15+Лист2!D15+Лист1!D22)</f>
        <v>#REF!</v>
      </c>
      <c r="E15" s="20" t="e">
        <f>SUM(E14+Лист4!#REF!+Лист3!E15+Лист2!E15+Лист1!E22)</f>
        <v>#REF!</v>
      </c>
      <c r="F15" s="20" t="e">
        <f>SUM(F14+Лист4!#REF!+Лист3!F15+Лист2!F15+Лист1!F22)</f>
        <v>#REF!</v>
      </c>
      <c r="G15" s="20" t="e">
        <f>SUM(G14+Лист4!#REF!+Лист3!G15+Лист2!G15+Лист1!G22)</f>
        <v>#REF!</v>
      </c>
      <c r="H15" s="48" t="e">
        <f t="shared" si="4"/>
        <v>#REF!</v>
      </c>
      <c r="I15" s="20" t="e">
        <f>I14+Лист4!#REF!+Лист3!I15+Лист2!I15+Лист1!I22</f>
        <v>#REF!</v>
      </c>
      <c r="J15" s="20" t="e">
        <f>SUM(J14+Лист4!#REF!+Лист3!J15+Лист2!J15+Лист1!J22)</f>
        <v>#REF!</v>
      </c>
      <c r="K15" s="20" t="e">
        <f>SUM(K14+Лист4!#REF!+Лист3!K15+Лист2!K15+Лист1!K22)</f>
        <v>#REF!</v>
      </c>
      <c r="L15" s="20" t="e">
        <f>SUM(L14+Лист4!#REF!+Лист3!L15+Лист2!L15+Лист1!L22)</f>
        <v>#REF!</v>
      </c>
      <c r="M15" s="20" t="e">
        <f>SUM(M14+Лист4!#REF!+Лист3!M15+Лист2!M15+Лист1!M22)</f>
        <v>#REF!</v>
      </c>
      <c r="N15" s="20" t="e">
        <f>SUM(N14+Лист4!#REF!+Лист3!N15+Лист2!N15+Лист1!N22)</f>
        <v>#REF!</v>
      </c>
      <c r="O15" s="20" t="e">
        <f>SUM(O14+Лист4!#REF!+Лист3!O15+Лист2!O15+Лист1!O22)</f>
        <v>#REF!</v>
      </c>
      <c r="P15" s="20" t="e">
        <f>SUM(P14+Лист4!#REF!+Лист3!P15+Лист2!P15+Лист1!P22)</f>
        <v>#REF!</v>
      </c>
    </row>
  </sheetData>
  <mergeCells count="13">
    <mergeCell ref="A15:C15"/>
    <mergeCell ref="I3:L3"/>
    <mergeCell ref="M3:P3"/>
    <mergeCell ref="A5:P5"/>
    <mergeCell ref="A12:P12"/>
    <mergeCell ref="A14:C14"/>
    <mergeCell ref="A11:C11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20" sqref="C20"/>
    </sheetView>
  </sheetViews>
  <sheetFormatPr defaultRowHeight="15" x14ac:dyDescent="0.25"/>
  <cols>
    <col min="1" max="1" width="10.5703125" customWidth="1"/>
    <col min="2" max="2" width="7.5703125" customWidth="1"/>
    <col min="4" max="4" width="6.7109375" customWidth="1"/>
    <col min="5" max="5" width="8.140625" customWidth="1"/>
    <col min="6" max="6" width="7.28515625" customWidth="1"/>
    <col min="7" max="7" width="8.42578125" customWidth="1"/>
    <col min="9" max="9" width="8.28515625" customWidth="1"/>
    <col min="10" max="10" width="7.7109375" customWidth="1"/>
    <col min="11" max="11" width="7.85546875" customWidth="1"/>
    <col min="12" max="12" width="8.140625" customWidth="1"/>
    <col min="13" max="13" width="7.5703125" customWidth="1"/>
    <col min="14" max="14" width="8.5703125" customWidth="1"/>
  </cols>
  <sheetData>
    <row r="1" spans="1:16" x14ac:dyDescent="0.25">
      <c r="A1" s="12" t="s">
        <v>30</v>
      </c>
      <c r="D1" s="12" t="s">
        <v>47</v>
      </c>
      <c r="G1" s="12" t="s">
        <v>32</v>
      </c>
      <c r="J1" s="12" t="s">
        <v>38</v>
      </c>
    </row>
    <row r="3" spans="1:16" x14ac:dyDescent="0.25">
      <c r="A3" s="75" t="s">
        <v>11</v>
      </c>
      <c r="B3" s="71" t="s">
        <v>9</v>
      </c>
      <c r="C3" s="71" t="s">
        <v>10</v>
      </c>
      <c r="D3" s="71" t="s">
        <v>0</v>
      </c>
      <c r="E3" s="72" t="s">
        <v>12</v>
      </c>
      <c r="F3" s="73"/>
      <c r="G3" s="74"/>
      <c r="H3" s="71" t="s">
        <v>25</v>
      </c>
      <c r="I3" s="71" t="s">
        <v>1</v>
      </c>
      <c r="J3" s="71"/>
      <c r="K3" s="71"/>
      <c r="L3" s="71"/>
      <c r="M3" s="72" t="s">
        <v>2</v>
      </c>
      <c r="N3" s="73"/>
      <c r="O3" s="73"/>
      <c r="P3" s="74"/>
    </row>
    <row r="4" spans="1:16" ht="30.75" customHeight="1" x14ac:dyDescent="0.25">
      <c r="A4" s="75"/>
      <c r="B4" s="71"/>
      <c r="C4" s="71"/>
      <c r="D4" s="71"/>
      <c r="E4" s="2" t="s">
        <v>13</v>
      </c>
      <c r="F4" s="2" t="s">
        <v>14</v>
      </c>
      <c r="G4" s="2" t="s">
        <v>15</v>
      </c>
      <c r="H4" s="71"/>
      <c r="I4" s="2" t="s">
        <v>16</v>
      </c>
      <c r="J4" s="2" t="s">
        <v>17</v>
      </c>
      <c r="K4" s="2" t="s">
        <v>19</v>
      </c>
      <c r="L4" s="2" t="s">
        <v>18</v>
      </c>
      <c r="M4" s="2" t="s">
        <v>20</v>
      </c>
      <c r="N4" s="2" t="s">
        <v>21</v>
      </c>
      <c r="O4" s="2" t="s">
        <v>3</v>
      </c>
      <c r="P4" s="7" t="s">
        <v>4</v>
      </c>
    </row>
    <row r="5" spans="1:16" x14ac:dyDescent="0.25">
      <c r="A5" s="76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24.75" x14ac:dyDescent="0.25">
      <c r="A6" s="25" t="s">
        <v>58</v>
      </c>
      <c r="B6" s="25">
        <v>45</v>
      </c>
      <c r="C6" s="39" t="s">
        <v>72</v>
      </c>
      <c r="D6" s="40">
        <v>60</v>
      </c>
      <c r="E6" s="24">
        <v>0.82</v>
      </c>
      <c r="F6" s="24">
        <v>3.71</v>
      </c>
      <c r="G6" s="24">
        <v>5.0599999999999996</v>
      </c>
      <c r="H6" s="24">
        <f t="shared" ref="H6" si="0">SUM(SUM(E6+G6)*4+F6*9)</f>
        <v>56.91</v>
      </c>
      <c r="I6" s="24">
        <v>0.04</v>
      </c>
      <c r="J6" s="24">
        <v>6.15</v>
      </c>
      <c r="K6" s="24" t="s">
        <v>6</v>
      </c>
      <c r="L6" s="24">
        <v>0</v>
      </c>
      <c r="M6" s="24">
        <v>13.92</v>
      </c>
      <c r="N6" s="24">
        <v>26.98</v>
      </c>
      <c r="O6" s="24">
        <v>12.45</v>
      </c>
      <c r="P6" s="24">
        <v>0.51</v>
      </c>
    </row>
    <row r="7" spans="1:16" ht="38.25" x14ac:dyDescent="0.25">
      <c r="A7" s="6" t="s">
        <v>24</v>
      </c>
      <c r="B7" s="8">
        <v>695</v>
      </c>
      <c r="C7" s="8" t="s">
        <v>75</v>
      </c>
      <c r="D7" s="8">
        <v>200</v>
      </c>
      <c r="E7" s="13">
        <v>10</v>
      </c>
      <c r="F7" s="13">
        <v>8.5299999999999994</v>
      </c>
      <c r="G7" s="13">
        <v>4.0599999999999996</v>
      </c>
      <c r="H7" s="13">
        <f>SUM(SUM(E7+G7)*4+F7*9)</f>
        <v>133.01</v>
      </c>
      <c r="I7" s="13">
        <v>0.06</v>
      </c>
      <c r="J7" s="13">
        <v>7.18</v>
      </c>
      <c r="K7" s="13">
        <v>1.6E-2</v>
      </c>
      <c r="L7" s="13">
        <v>0.15</v>
      </c>
      <c r="M7" s="13">
        <v>29.69</v>
      </c>
      <c r="N7" s="13">
        <v>113.24</v>
      </c>
      <c r="O7" s="13">
        <v>24.26</v>
      </c>
      <c r="P7" s="13">
        <v>2.2200000000000002</v>
      </c>
    </row>
    <row r="8" spans="1:16" x14ac:dyDescent="0.25">
      <c r="A8" s="14" t="s">
        <v>24</v>
      </c>
      <c r="B8" s="8">
        <v>480</v>
      </c>
      <c r="C8" s="8" t="s">
        <v>8</v>
      </c>
      <c r="D8" s="8">
        <v>40</v>
      </c>
      <c r="E8" s="13">
        <v>0.94</v>
      </c>
      <c r="F8" s="13">
        <v>0.12</v>
      </c>
      <c r="G8" s="13">
        <v>14.45</v>
      </c>
      <c r="H8" s="13">
        <v>62.639999999999993</v>
      </c>
      <c r="I8" s="13">
        <v>0.43</v>
      </c>
      <c r="J8" s="13" t="s">
        <v>6</v>
      </c>
      <c r="K8" s="13" t="s">
        <v>6</v>
      </c>
      <c r="L8" s="13" t="s">
        <v>6</v>
      </c>
      <c r="M8" s="13">
        <v>59.24</v>
      </c>
      <c r="N8" s="13" t="s">
        <v>6</v>
      </c>
      <c r="O8" s="13">
        <v>6.4</v>
      </c>
      <c r="P8" s="13">
        <v>1.08</v>
      </c>
    </row>
    <row r="9" spans="1:16" x14ac:dyDescent="0.25">
      <c r="A9" s="26" t="s">
        <v>24</v>
      </c>
      <c r="B9" s="23">
        <v>683</v>
      </c>
      <c r="C9" s="33" t="s">
        <v>73</v>
      </c>
      <c r="D9" s="23">
        <v>200</v>
      </c>
      <c r="E9" s="24">
        <v>3.52</v>
      </c>
      <c r="F9" s="24">
        <v>3.72</v>
      </c>
      <c r="G9" s="24">
        <v>15.49</v>
      </c>
      <c r="H9" s="24">
        <f t="shared" ref="H9:H10" si="1">SUM(SUM(E9+G9)*4+F9*9)</f>
        <v>109.52000000000001</v>
      </c>
      <c r="I9" s="24">
        <v>0.52</v>
      </c>
      <c r="J9" s="24">
        <v>29.22</v>
      </c>
      <c r="K9" s="24">
        <v>0.8</v>
      </c>
      <c r="L9" s="24" t="s">
        <v>6</v>
      </c>
      <c r="M9" s="24">
        <v>49.92</v>
      </c>
      <c r="N9" s="24" t="s">
        <v>6</v>
      </c>
      <c r="O9" s="24">
        <v>0.2</v>
      </c>
      <c r="P9" s="24" t="s">
        <v>6</v>
      </c>
    </row>
    <row r="10" spans="1:16" x14ac:dyDescent="0.25">
      <c r="A10" s="64" t="s">
        <v>22</v>
      </c>
      <c r="B10" s="65"/>
      <c r="C10" s="66"/>
      <c r="D10" s="19">
        <v>500</v>
      </c>
      <c r="E10" s="15">
        <f>SUM(E6:E9)</f>
        <v>15.28</v>
      </c>
      <c r="F10" s="15">
        <f>SUM(F6:F9)</f>
        <v>16.079999999999998</v>
      </c>
      <c r="G10" s="15">
        <f>SUM(G6:G9)</f>
        <v>39.06</v>
      </c>
      <c r="H10" s="47">
        <f t="shared" si="1"/>
        <v>362.08</v>
      </c>
      <c r="I10" s="15">
        <f t="shared" ref="I10:P10" si="2">SUM(I7:I9)</f>
        <v>1.01</v>
      </c>
      <c r="J10" s="15">
        <f t="shared" si="2"/>
        <v>36.4</v>
      </c>
      <c r="K10" s="15">
        <f t="shared" si="2"/>
        <v>0.81600000000000006</v>
      </c>
      <c r="L10" s="15">
        <f t="shared" si="2"/>
        <v>0.15</v>
      </c>
      <c r="M10" s="15">
        <f t="shared" si="2"/>
        <v>138.85000000000002</v>
      </c>
      <c r="N10" s="15">
        <f t="shared" si="2"/>
        <v>113.24</v>
      </c>
      <c r="O10" s="15">
        <f t="shared" si="2"/>
        <v>30.860000000000003</v>
      </c>
      <c r="P10" s="15">
        <f t="shared" si="2"/>
        <v>3.3000000000000003</v>
      </c>
    </row>
    <row r="11" spans="1:16" x14ac:dyDescent="0.25">
      <c r="A11" s="67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</row>
    <row r="12" spans="1:16" x14ac:dyDescent="0.25">
      <c r="A12" s="25" t="s">
        <v>56</v>
      </c>
      <c r="B12" s="25">
        <v>965</v>
      </c>
      <c r="C12" s="41" t="s">
        <v>23</v>
      </c>
      <c r="D12" s="23">
        <v>200</v>
      </c>
      <c r="E12" s="24">
        <v>5.8</v>
      </c>
      <c r="F12" s="24">
        <v>5</v>
      </c>
      <c r="G12" s="24">
        <v>9.6</v>
      </c>
      <c r="H12" s="24">
        <f>SUM(SUM(E12+G12)*4+F12*9)</f>
        <v>106.6</v>
      </c>
      <c r="I12" s="24">
        <v>0.08</v>
      </c>
      <c r="J12" s="24">
        <v>2.6</v>
      </c>
      <c r="K12" s="24">
        <v>40</v>
      </c>
      <c r="L12" s="24" t="s">
        <v>6</v>
      </c>
      <c r="M12" s="24">
        <v>240</v>
      </c>
      <c r="N12" s="24">
        <v>180</v>
      </c>
      <c r="O12" s="24">
        <v>28</v>
      </c>
      <c r="P12" s="24">
        <v>0.2</v>
      </c>
    </row>
    <row r="13" spans="1:16" x14ac:dyDescent="0.25">
      <c r="A13" s="41"/>
      <c r="B13" s="49"/>
      <c r="C13" s="49"/>
      <c r="D13" s="23"/>
      <c r="E13" s="50"/>
      <c r="F13" s="50"/>
      <c r="G13" s="50"/>
      <c r="H13" s="24"/>
      <c r="I13" s="50"/>
      <c r="J13" s="50"/>
      <c r="K13" s="50"/>
      <c r="L13" s="50"/>
      <c r="M13" s="50"/>
      <c r="N13" s="50"/>
      <c r="O13" s="50"/>
      <c r="P13" s="50"/>
    </row>
    <row r="14" spans="1:16" x14ac:dyDescent="0.25">
      <c r="A14" s="64" t="s">
        <v>42</v>
      </c>
      <c r="B14" s="65"/>
      <c r="C14" s="66"/>
      <c r="D14" s="19">
        <f>SUM(D10+D12)</f>
        <v>700</v>
      </c>
      <c r="E14" s="15" t="e">
        <f>SUM(E10+E12+#REF!)</f>
        <v>#REF!</v>
      </c>
      <c r="F14" s="15" t="e">
        <f>SUM(F10+F12+#REF!)</f>
        <v>#REF!</v>
      </c>
      <c r="G14" s="15" t="e">
        <f>SUM(G10+G12+#REF!)</f>
        <v>#REF!</v>
      </c>
      <c r="H14" s="47" t="e">
        <f>SUM(SUM(E14+G14)*4+F14*9)</f>
        <v>#REF!</v>
      </c>
      <c r="I14" s="15">
        <f>I10+I12</f>
        <v>1.0900000000000001</v>
      </c>
      <c r="J14" s="15">
        <f>J10+J12</f>
        <v>39</v>
      </c>
      <c r="K14" s="15">
        <f>K10</f>
        <v>0.81600000000000006</v>
      </c>
      <c r="L14" s="15">
        <f>L10</f>
        <v>0.15</v>
      </c>
      <c r="M14" s="15">
        <f>M10+M12</f>
        <v>378.85</v>
      </c>
      <c r="N14" s="15">
        <f>N10</f>
        <v>113.24</v>
      </c>
      <c r="O14" s="15">
        <f>O10</f>
        <v>30.860000000000003</v>
      </c>
      <c r="P14" s="15">
        <f>P10+P12</f>
        <v>3.5000000000000004</v>
      </c>
    </row>
  </sheetData>
  <mergeCells count="12">
    <mergeCell ref="A14:C14"/>
    <mergeCell ref="A3:A4"/>
    <mergeCell ref="B3:B4"/>
    <mergeCell ref="C3:C4"/>
    <mergeCell ref="D3:D4"/>
    <mergeCell ref="I3:L3"/>
    <mergeCell ref="M3:P3"/>
    <mergeCell ref="A5:P5"/>
    <mergeCell ref="A11:P11"/>
    <mergeCell ref="A10:C10"/>
    <mergeCell ref="E3:G3"/>
    <mergeCell ref="H3:H4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24" sqref="G24"/>
    </sheetView>
  </sheetViews>
  <sheetFormatPr defaultRowHeight="15" x14ac:dyDescent="0.25"/>
  <cols>
    <col min="1" max="1" width="12.5703125" customWidth="1"/>
    <col min="2" max="2" width="6.7109375" customWidth="1"/>
    <col min="4" max="4" width="7.140625" customWidth="1"/>
    <col min="5" max="5" width="7.28515625" customWidth="1"/>
    <col min="6" max="6" width="7.42578125" customWidth="1"/>
    <col min="7" max="7" width="8.140625" customWidth="1"/>
    <col min="9" max="9" width="7.7109375" customWidth="1"/>
    <col min="10" max="10" width="8.28515625" customWidth="1"/>
    <col min="11" max="11" width="8.7109375" customWidth="1"/>
  </cols>
  <sheetData>
    <row r="1" spans="1:16" x14ac:dyDescent="0.25">
      <c r="A1" s="12" t="s">
        <v>37</v>
      </c>
      <c r="C1" s="12" t="s">
        <v>47</v>
      </c>
      <c r="F1" s="11" t="s">
        <v>32</v>
      </c>
      <c r="I1" s="12" t="s">
        <v>33</v>
      </c>
    </row>
    <row r="3" spans="1:16" x14ac:dyDescent="0.25">
      <c r="A3" s="75" t="s">
        <v>11</v>
      </c>
      <c r="B3" s="71" t="s">
        <v>9</v>
      </c>
      <c r="C3" s="71" t="s">
        <v>10</v>
      </c>
      <c r="D3" s="71" t="s">
        <v>0</v>
      </c>
      <c r="E3" s="72" t="s">
        <v>12</v>
      </c>
      <c r="F3" s="73"/>
      <c r="G3" s="74"/>
      <c r="H3" s="71" t="s">
        <v>25</v>
      </c>
      <c r="I3" s="71" t="s">
        <v>1</v>
      </c>
      <c r="J3" s="71"/>
      <c r="K3" s="71"/>
      <c r="L3" s="71"/>
      <c r="M3" s="72" t="s">
        <v>2</v>
      </c>
      <c r="N3" s="73"/>
      <c r="O3" s="73"/>
      <c r="P3" s="74"/>
    </row>
    <row r="4" spans="1:16" ht="36.75" customHeight="1" x14ac:dyDescent="0.25">
      <c r="A4" s="75"/>
      <c r="B4" s="71"/>
      <c r="C4" s="71"/>
      <c r="D4" s="71"/>
      <c r="E4" s="2" t="s">
        <v>13</v>
      </c>
      <c r="F4" s="2" t="s">
        <v>14</v>
      </c>
      <c r="G4" s="2" t="s">
        <v>15</v>
      </c>
      <c r="H4" s="71"/>
      <c r="I4" s="2" t="s">
        <v>16</v>
      </c>
      <c r="J4" s="2" t="s">
        <v>17</v>
      </c>
      <c r="K4" s="2" t="s">
        <v>19</v>
      </c>
      <c r="L4" s="2" t="s">
        <v>18</v>
      </c>
      <c r="M4" s="2" t="s">
        <v>20</v>
      </c>
      <c r="N4" s="2" t="s">
        <v>21</v>
      </c>
      <c r="O4" s="2" t="s">
        <v>3</v>
      </c>
      <c r="P4" s="7" t="s">
        <v>4</v>
      </c>
    </row>
    <row r="5" spans="1:16" x14ac:dyDescent="0.25">
      <c r="A5" s="76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24.75" x14ac:dyDescent="0.25">
      <c r="A6" s="25" t="s">
        <v>57</v>
      </c>
      <c r="B6" s="25">
        <v>17</v>
      </c>
      <c r="C6" s="38" t="s">
        <v>74</v>
      </c>
      <c r="D6" s="23">
        <v>60</v>
      </c>
      <c r="E6" s="24">
        <v>0.52</v>
      </c>
      <c r="F6" s="24">
        <v>3.07</v>
      </c>
      <c r="G6" s="24">
        <v>1.57</v>
      </c>
      <c r="H6" s="24">
        <f t="shared" ref="H6:H10" si="0">SUM(SUM(E6+G6)*4+F6*9)</f>
        <v>35.989999999999995</v>
      </c>
      <c r="I6" s="24">
        <v>0.01</v>
      </c>
      <c r="J6" s="24">
        <v>3.33</v>
      </c>
      <c r="K6" s="24">
        <v>0</v>
      </c>
      <c r="L6" s="24">
        <v>0</v>
      </c>
      <c r="M6" s="24">
        <v>13.97</v>
      </c>
      <c r="N6" s="24">
        <v>16.940000000000001</v>
      </c>
      <c r="O6" s="24">
        <v>8.06</v>
      </c>
      <c r="P6" s="24">
        <v>0.37</v>
      </c>
    </row>
    <row r="7" spans="1:16" ht="38.25" x14ac:dyDescent="0.25">
      <c r="A7" s="14" t="s">
        <v>24</v>
      </c>
      <c r="B7" s="8">
        <v>265</v>
      </c>
      <c r="C7" s="8" t="s">
        <v>79</v>
      </c>
      <c r="D7" s="8">
        <v>200</v>
      </c>
      <c r="E7" s="24">
        <v>10.3</v>
      </c>
      <c r="F7" s="24">
        <v>14.6</v>
      </c>
      <c r="G7" s="24">
        <v>31.8</v>
      </c>
      <c r="H7" s="24">
        <f t="shared" si="0"/>
        <v>299.8</v>
      </c>
      <c r="I7" s="24">
        <v>0.3</v>
      </c>
      <c r="J7" s="13">
        <v>1.34</v>
      </c>
      <c r="K7" s="13">
        <v>1.1000000000000001</v>
      </c>
      <c r="L7" s="13">
        <v>3.76</v>
      </c>
      <c r="M7" s="13">
        <v>45.22</v>
      </c>
      <c r="N7" s="13">
        <v>410.52</v>
      </c>
      <c r="O7" s="13">
        <v>73.760000000000005</v>
      </c>
      <c r="P7" s="13">
        <v>4.66</v>
      </c>
    </row>
    <row r="8" spans="1:16" ht="38.25" x14ac:dyDescent="0.25">
      <c r="A8" s="14" t="s">
        <v>56</v>
      </c>
      <c r="B8" s="8">
        <v>859</v>
      </c>
      <c r="C8" s="8" t="s">
        <v>51</v>
      </c>
      <c r="D8" s="8">
        <v>200</v>
      </c>
      <c r="E8" s="13">
        <v>0.2</v>
      </c>
      <c r="F8" s="13" t="s">
        <v>6</v>
      </c>
      <c r="G8" s="24">
        <v>15.3</v>
      </c>
      <c r="H8" s="24">
        <f>SUM(SUM(E8+G8)*4)</f>
        <v>62</v>
      </c>
      <c r="I8" s="24" t="s">
        <v>6</v>
      </c>
      <c r="J8" s="24">
        <v>0</v>
      </c>
      <c r="K8" s="24">
        <v>0</v>
      </c>
      <c r="L8" s="30" t="s">
        <v>6</v>
      </c>
      <c r="M8" s="24">
        <v>12</v>
      </c>
      <c r="N8" s="24">
        <v>2.4</v>
      </c>
      <c r="O8" s="24">
        <v>0</v>
      </c>
      <c r="P8" s="24">
        <v>0.8</v>
      </c>
    </row>
    <row r="9" spans="1:16" x14ac:dyDescent="0.25">
      <c r="A9" s="14" t="s">
        <v>24</v>
      </c>
      <c r="B9" s="8">
        <v>480</v>
      </c>
      <c r="C9" s="8" t="s">
        <v>8</v>
      </c>
      <c r="D9" s="8">
        <v>40</v>
      </c>
      <c r="E9" s="13">
        <v>0.94</v>
      </c>
      <c r="F9" s="13">
        <v>0.12</v>
      </c>
      <c r="G9" s="13">
        <v>14.45</v>
      </c>
      <c r="H9" s="24">
        <f t="shared" si="0"/>
        <v>62.639999999999993</v>
      </c>
      <c r="I9" s="13">
        <v>0.43</v>
      </c>
      <c r="J9" s="13" t="s">
        <v>6</v>
      </c>
      <c r="K9" s="13" t="s">
        <v>6</v>
      </c>
      <c r="L9" s="13" t="s">
        <v>6</v>
      </c>
      <c r="M9" s="13">
        <v>59.24</v>
      </c>
      <c r="N9" s="13" t="s">
        <v>6</v>
      </c>
      <c r="O9" s="13">
        <v>6.4</v>
      </c>
      <c r="P9" s="13">
        <v>1.08</v>
      </c>
    </row>
    <row r="10" spans="1:16" x14ac:dyDescent="0.25">
      <c r="A10" s="80" t="s">
        <v>22</v>
      </c>
      <c r="B10" s="81"/>
      <c r="C10" s="82"/>
      <c r="D10" s="19">
        <f>SUM(D6:D9)</f>
        <v>500</v>
      </c>
      <c r="E10" s="15">
        <f>SUM(E6:E9)</f>
        <v>11.959999999999999</v>
      </c>
      <c r="F10" s="15">
        <f t="shared" ref="F10:G10" si="1">SUM(F6:F9)</f>
        <v>17.79</v>
      </c>
      <c r="G10" s="15">
        <f t="shared" si="1"/>
        <v>63.120000000000005</v>
      </c>
      <c r="H10" s="47">
        <f t="shared" si="0"/>
        <v>460.42999999999995</v>
      </c>
      <c r="I10" s="15">
        <f t="shared" ref="I10:P10" si="2">SUM(I6:I9)</f>
        <v>0.74</v>
      </c>
      <c r="J10" s="15">
        <f t="shared" si="2"/>
        <v>4.67</v>
      </c>
      <c r="K10" s="15">
        <f t="shared" si="2"/>
        <v>1.1000000000000001</v>
      </c>
      <c r="L10" s="15">
        <f t="shared" si="2"/>
        <v>3.76</v>
      </c>
      <c r="M10" s="15">
        <f t="shared" si="2"/>
        <v>130.43</v>
      </c>
      <c r="N10" s="15">
        <f t="shared" si="2"/>
        <v>429.85999999999996</v>
      </c>
      <c r="O10" s="15">
        <f t="shared" si="2"/>
        <v>88.220000000000013</v>
      </c>
      <c r="P10" s="15">
        <f t="shared" si="2"/>
        <v>6.91</v>
      </c>
    </row>
    <row r="11" spans="1:16" x14ac:dyDescent="0.25">
      <c r="A11" s="76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x14ac:dyDescent="0.25">
      <c r="A12" s="41" t="s">
        <v>24</v>
      </c>
      <c r="B12" s="23">
        <v>400</v>
      </c>
      <c r="C12" s="23" t="s">
        <v>36</v>
      </c>
      <c r="D12" s="23">
        <v>200</v>
      </c>
      <c r="E12" s="24">
        <v>5.8</v>
      </c>
      <c r="F12" s="24">
        <v>5</v>
      </c>
      <c r="G12" s="24">
        <v>8</v>
      </c>
      <c r="H12" s="24">
        <f>SUM(SUM(E12+G12)*4+F12*9)</f>
        <v>100.2</v>
      </c>
      <c r="I12" s="24">
        <v>0.06</v>
      </c>
      <c r="J12" s="24">
        <v>1.8</v>
      </c>
      <c r="K12" s="24">
        <v>40</v>
      </c>
      <c r="L12" s="24" t="s">
        <v>6</v>
      </c>
      <c r="M12" s="24">
        <v>242</v>
      </c>
      <c r="N12" s="24">
        <v>188</v>
      </c>
      <c r="O12" s="24">
        <v>30</v>
      </c>
      <c r="P12" s="24">
        <v>0.2</v>
      </c>
    </row>
    <row r="13" spans="1:16" x14ac:dyDescent="0.25">
      <c r="A13" s="80" t="s">
        <v>42</v>
      </c>
      <c r="B13" s="81"/>
      <c r="C13" s="82"/>
      <c r="D13" s="19">
        <f>SUM(D12+D10)</f>
        <v>700</v>
      </c>
      <c r="E13" s="15">
        <f>E10+E12</f>
        <v>17.759999999999998</v>
      </c>
      <c r="F13" s="15">
        <f t="shared" ref="F13:P13" si="3">F10+F12</f>
        <v>22.79</v>
      </c>
      <c r="G13" s="15">
        <f t="shared" si="3"/>
        <v>71.12</v>
      </c>
      <c r="H13" s="47">
        <f>SUM(SUM(E13+G13)*4+F13*9)</f>
        <v>560.63</v>
      </c>
      <c r="I13" s="15">
        <f t="shared" si="3"/>
        <v>0.8</v>
      </c>
      <c r="J13" s="15">
        <f t="shared" si="3"/>
        <v>6.47</v>
      </c>
      <c r="K13" s="15">
        <f t="shared" si="3"/>
        <v>41.1</v>
      </c>
      <c r="L13" s="15">
        <f>L10</f>
        <v>3.76</v>
      </c>
      <c r="M13" s="15">
        <f t="shared" si="3"/>
        <v>372.43</v>
      </c>
      <c r="N13" s="15">
        <f t="shared" si="3"/>
        <v>617.8599999999999</v>
      </c>
      <c r="O13" s="15">
        <f t="shared" si="3"/>
        <v>118.22000000000001</v>
      </c>
      <c r="P13" s="15">
        <f t="shared" si="3"/>
        <v>7.11</v>
      </c>
    </row>
  </sheetData>
  <mergeCells count="12">
    <mergeCell ref="A13:C13"/>
    <mergeCell ref="A3:A4"/>
    <mergeCell ref="B3:B4"/>
    <mergeCell ref="C3:C4"/>
    <mergeCell ref="D3:D4"/>
    <mergeCell ref="I3:L3"/>
    <mergeCell ref="M3:P3"/>
    <mergeCell ref="A5:P5"/>
    <mergeCell ref="A11:P11"/>
    <mergeCell ref="A10:C10"/>
    <mergeCell ref="E3:G3"/>
    <mergeCell ref="H3:H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13" sqref="C13"/>
    </sheetView>
  </sheetViews>
  <sheetFormatPr defaultRowHeight="15" x14ac:dyDescent="0.25"/>
  <cols>
    <col min="1" max="1" width="12.28515625" customWidth="1"/>
    <col min="2" max="2" width="7" customWidth="1"/>
    <col min="4" max="4" width="7.42578125" customWidth="1"/>
    <col min="9" max="9" width="8" customWidth="1"/>
    <col min="10" max="10" width="7.5703125" customWidth="1"/>
    <col min="11" max="12" width="8.28515625" customWidth="1"/>
    <col min="13" max="13" width="8.7109375" customWidth="1"/>
    <col min="14" max="14" width="8.28515625" customWidth="1"/>
    <col min="15" max="15" width="8.5703125" customWidth="1"/>
  </cols>
  <sheetData>
    <row r="1" spans="1:16" x14ac:dyDescent="0.25">
      <c r="A1" s="12" t="s">
        <v>39</v>
      </c>
      <c r="C1" s="12" t="s">
        <v>47</v>
      </c>
      <c r="F1" s="12" t="s">
        <v>32</v>
      </c>
      <c r="I1" s="12" t="s">
        <v>48</v>
      </c>
    </row>
    <row r="3" spans="1:16" x14ac:dyDescent="0.25">
      <c r="A3" s="75" t="s">
        <v>11</v>
      </c>
      <c r="B3" s="71" t="s">
        <v>9</v>
      </c>
      <c r="C3" s="71" t="s">
        <v>10</v>
      </c>
      <c r="D3" s="71" t="s">
        <v>0</v>
      </c>
      <c r="E3" s="72" t="s">
        <v>12</v>
      </c>
      <c r="F3" s="73"/>
      <c r="G3" s="74"/>
      <c r="H3" s="71" t="s">
        <v>25</v>
      </c>
      <c r="I3" s="71" t="s">
        <v>1</v>
      </c>
      <c r="J3" s="71"/>
      <c r="K3" s="71"/>
      <c r="L3" s="71"/>
      <c r="M3" s="72" t="s">
        <v>2</v>
      </c>
      <c r="N3" s="73"/>
      <c r="O3" s="73"/>
      <c r="P3" s="74"/>
    </row>
    <row r="4" spans="1:16" ht="39" customHeight="1" x14ac:dyDescent="0.25">
      <c r="A4" s="75"/>
      <c r="B4" s="71"/>
      <c r="C4" s="71"/>
      <c r="D4" s="71"/>
      <c r="E4" s="2" t="s">
        <v>13</v>
      </c>
      <c r="F4" s="2" t="s">
        <v>14</v>
      </c>
      <c r="G4" s="2" t="s">
        <v>15</v>
      </c>
      <c r="H4" s="71"/>
      <c r="I4" s="2" t="s">
        <v>16</v>
      </c>
      <c r="J4" s="2" t="s">
        <v>17</v>
      </c>
      <c r="K4" s="2" t="s">
        <v>19</v>
      </c>
      <c r="L4" s="2" t="s">
        <v>18</v>
      </c>
      <c r="M4" s="2" t="s">
        <v>20</v>
      </c>
      <c r="N4" s="2" t="s">
        <v>21</v>
      </c>
      <c r="O4" s="2" t="s">
        <v>3</v>
      </c>
      <c r="P4" s="7" t="s">
        <v>4</v>
      </c>
    </row>
    <row r="5" spans="1:16" x14ac:dyDescent="0.25">
      <c r="A5" s="76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38.25" x14ac:dyDescent="0.25">
      <c r="A6" s="41" t="s">
        <v>24</v>
      </c>
      <c r="B6" s="23">
        <v>189</v>
      </c>
      <c r="C6" s="23" t="s">
        <v>52</v>
      </c>
      <c r="D6" s="23">
        <v>200</v>
      </c>
      <c r="E6" s="24">
        <v>5.8</v>
      </c>
      <c r="F6" s="24">
        <v>5.48</v>
      </c>
      <c r="G6" s="24">
        <v>18.57</v>
      </c>
      <c r="H6" s="24">
        <f>SUM(SUM(E6+G6)*4+F6*9)</f>
        <v>146.80000000000001</v>
      </c>
      <c r="I6" s="24">
        <v>0.21</v>
      </c>
      <c r="J6" s="24">
        <v>0</v>
      </c>
      <c r="K6" s="24">
        <v>0</v>
      </c>
      <c r="L6" s="24">
        <v>0.1</v>
      </c>
      <c r="M6" s="24">
        <v>57</v>
      </c>
      <c r="N6" s="24">
        <v>257</v>
      </c>
      <c r="O6" s="24">
        <v>62</v>
      </c>
      <c r="P6" s="24">
        <v>4.4000000000000004</v>
      </c>
    </row>
    <row r="7" spans="1:16" ht="25.5" x14ac:dyDescent="0.25">
      <c r="A7" s="18" t="s">
        <v>24</v>
      </c>
      <c r="B7" s="8" t="s">
        <v>61</v>
      </c>
      <c r="C7" s="8" t="s">
        <v>60</v>
      </c>
      <c r="D7" s="52" t="s">
        <v>76</v>
      </c>
      <c r="E7" s="13">
        <v>10.130000000000001</v>
      </c>
      <c r="F7" s="13">
        <v>8.6300000000000008</v>
      </c>
      <c r="G7" s="13">
        <v>15.97</v>
      </c>
      <c r="H7" s="24">
        <f t="shared" ref="H7:H10" si="0">SUM(SUM(E7+G7)*4+F7*9)</f>
        <v>182.07</v>
      </c>
      <c r="I7" s="13">
        <v>1.7999999999999999E-2</v>
      </c>
      <c r="J7" s="13">
        <v>5.3999999999999999E-2</v>
      </c>
      <c r="K7" s="13">
        <v>0.14000000000000001</v>
      </c>
      <c r="L7" s="13">
        <v>0.3</v>
      </c>
      <c r="M7" s="13">
        <v>63.6</v>
      </c>
      <c r="N7" s="13">
        <v>3.84</v>
      </c>
      <c r="O7" s="13">
        <v>2.88</v>
      </c>
      <c r="P7" s="13">
        <v>7.1999999999999995E-2</v>
      </c>
    </row>
    <row r="8" spans="1:16" ht="24.75" x14ac:dyDescent="0.25">
      <c r="A8" s="25" t="s">
        <v>24</v>
      </c>
      <c r="B8" s="25">
        <v>430</v>
      </c>
      <c r="C8" s="39" t="s">
        <v>50</v>
      </c>
      <c r="D8" s="40">
        <v>200</v>
      </c>
      <c r="E8" s="24">
        <v>0.2</v>
      </c>
      <c r="F8" s="24">
        <v>0</v>
      </c>
      <c r="G8" s="24">
        <v>14</v>
      </c>
      <c r="H8" s="24">
        <f t="shared" si="0"/>
        <v>56.8</v>
      </c>
      <c r="I8" s="24">
        <v>0</v>
      </c>
      <c r="J8" s="24">
        <v>0.06</v>
      </c>
      <c r="K8" s="24">
        <v>0</v>
      </c>
      <c r="L8" s="24">
        <v>0</v>
      </c>
      <c r="M8" s="24">
        <v>19.22</v>
      </c>
      <c r="N8" s="24">
        <v>5.76</v>
      </c>
      <c r="O8" s="24">
        <v>6.58</v>
      </c>
      <c r="P8" s="24">
        <v>0.56000000000000005</v>
      </c>
    </row>
    <row r="9" spans="1:16" ht="24.75" x14ac:dyDescent="0.25">
      <c r="A9" s="41" t="s">
        <v>24</v>
      </c>
      <c r="B9" s="49"/>
      <c r="C9" s="51" t="s">
        <v>59</v>
      </c>
      <c r="D9" s="40">
        <v>50</v>
      </c>
      <c r="E9" s="50">
        <v>0.3</v>
      </c>
      <c r="F9" s="50">
        <v>1.26</v>
      </c>
      <c r="G9" s="50">
        <v>28.5</v>
      </c>
      <c r="H9" s="24">
        <v>126.54</v>
      </c>
      <c r="I9" s="50">
        <v>0.8</v>
      </c>
      <c r="J9" s="50">
        <v>1.5</v>
      </c>
      <c r="K9" s="50">
        <v>0.01</v>
      </c>
      <c r="L9" s="50">
        <v>0.48</v>
      </c>
      <c r="M9" s="50">
        <v>5.9</v>
      </c>
      <c r="N9" s="50">
        <v>26.56</v>
      </c>
      <c r="O9" s="50">
        <v>5.05</v>
      </c>
      <c r="P9" s="50">
        <v>0.4</v>
      </c>
    </row>
    <row r="10" spans="1:16" x14ac:dyDescent="0.25">
      <c r="A10" s="80" t="s">
        <v>22</v>
      </c>
      <c r="B10" s="81"/>
      <c r="C10" s="82"/>
      <c r="D10" s="19">
        <v>510</v>
      </c>
      <c r="E10" s="15">
        <f>SUM(E6:E8)</f>
        <v>16.13</v>
      </c>
      <c r="F10" s="15">
        <f t="shared" ref="F10:G10" si="1">SUM(F6:F8)</f>
        <v>14.110000000000001</v>
      </c>
      <c r="G10" s="15">
        <f t="shared" si="1"/>
        <v>48.54</v>
      </c>
      <c r="H10" s="47">
        <f t="shared" si="0"/>
        <v>385.67</v>
      </c>
      <c r="I10" s="15">
        <f t="shared" ref="I10:P10" si="2">SUM(I6:I8)</f>
        <v>0.22799999999999998</v>
      </c>
      <c r="J10" s="15">
        <f t="shared" si="2"/>
        <v>0.11399999999999999</v>
      </c>
      <c r="K10" s="15">
        <f t="shared" si="2"/>
        <v>0.14000000000000001</v>
      </c>
      <c r="L10" s="15">
        <f t="shared" si="2"/>
        <v>0.4</v>
      </c>
      <c r="M10" s="15">
        <f t="shared" si="2"/>
        <v>139.82</v>
      </c>
      <c r="N10" s="15">
        <f t="shared" si="2"/>
        <v>266.59999999999997</v>
      </c>
      <c r="O10" s="15">
        <f t="shared" si="2"/>
        <v>71.459999999999994</v>
      </c>
      <c r="P10" s="15">
        <f t="shared" si="2"/>
        <v>5.032</v>
      </c>
    </row>
    <row r="11" spans="1:16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x14ac:dyDescent="0.25">
      <c r="A12" s="25"/>
      <c r="B12" s="8"/>
      <c r="C12" s="8"/>
      <c r="D12" s="8"/>
      <c r="E12" s="37"/>
      <c r="F12" s="37"/>
      <c r="G12" s="37"/>
      <c r="H12" s="30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4" t="s">
        <v>56</v>
      </c>
      <c r="B13" s="8">
        <v>966</v>
      </c>
      <c r="C13" s="32" t="s">
        <v>89</v>
      </c>
      <c r="D13" s="8">
        <v>200</v>
      </c>
      <c r="E13" s="24">
        <v>5.8</v>
      </c>
      <c r="F13" s="24">
        <v>5</v>
      </c>
      <c r="G13" s="24">
        <v>8.4</v>
      </c>
      <c r="H13" s="13">
        <f>SUM(SUM(E13+G13)*4+F13*9)</f>
        <v>101.8</v>
      </c>
      <c r="I13" s="13">
        <v>0.06</v>
      </c>
      <c r="J13" s="13">
        <v>1</v>
      </c>
      <c r="K13" s="13">
        <v>20</v>
      </c>
      <c r="L13" s="13" t="s">
        <v>6</v>
      </c>
      <c r="M13" s="13">
        <v>224</v>
      </c>
      <c r="N13" s="13">
        <v>172</v>
      </c>
      <c r="O13" s="13">
        <v>26</v>
      </c>
      <c r="P13" s="13">
        <v>0.2</v>
      </c>
    </row>
    <row r="14" spans="1:16" x14ac:dyDescent="0.25">
      <c r="A14" s="80" t="s">
        <v>42</v>
      </c>
      <c r="B14" s="81"/>
      <c r="C14" s="82"/>
      <c r="D14" s="19">
        <f>SUM(D13+D10)</f>
        <v>710</v>
      </c>
      <c r="E14" s="15">
        <f>SUM(E10+E12+E13)</f>
        <v>21.93</v>
      </c>
      <c r="F14" s="15">
        <f>SUM(F10+F12+F13)</f>
        <v>19.11</v>
      </c>
      <c r="G14" s="15">
        <f>SUM(G10+G12+G13)</f>
        <v>56.94</v>
      </c>
      <c r="H14" s="48">
        <f>SUM(SUM(E14+G14)*4+F14*9)</f>
        <v>487.47</v>
      </c>
      <c r="I14" s="15">
        <f>I10+I13</f>
        <v>0.28799999999999998</v>
      </c>
      <c r="J14" s="15">
        <f>J10+J13</f>
        <v>1.1139999999999999</v>
      </c>
      <c r="K14" s="15">
        <f>K10+K13</f>
        <v>20.14</v>
      </c>
      <c r="L14" s="15">
        <f>L10</f>
        <v>0.4</v>
      </c>
      <c r="M14" s="15">
        <f>M10+M13</f>
        <v>363.82</v>
      </c>
      <c r="N14" s="15">
        <f>N10+N13</f>
        <v>438.59999999999997</v>
      </c>
      <c r="O14" s="15">
        <f>O10+O13</f>
        <v>97.46</v>
      </c>
      <c r="P14" s="15">
        <f>P10+P13</f>
        <v>5.2320000000000002</v>
      </c>
    </row>
  </sheetData>
  <mergeCells count="12">
    <mergeCell ref="I3:L3"/>
    <mergeCell ref="M3:P3"/>
    <mergeCell ref="A5:P5"/>
    <mergeCell ref="A11:P11"/>
    <mergeCell ref="A14:C14"/>
    <mergeCell ref="A10:C10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7" sqref="D7"/>
    </sheetView>
  </sheetViews>
  <sheetFormatPr defaultRowHeight="15" x14ac:dyDescent="0.25"/>
  <cols>
    <col min="1" max="1" width="11.5703125" customWidth="1"/>
    <col min="2" max="2" width="7.140625" customWidth="1"/>
    <col min="4" max="4" width="7.42578125" customWidth="1"/>
    <col min="5" max="5" width="8.42578125" customWidth="1"/>
    <col min="6" max="6" width="7.42578125" customWidth="1"/>
    <col min="7" max="7" width="8.140625" customWidth="1"/>
    <col min="9" max="9" width="7.85546875" customWidth="1"/>
    <col min="10" max="10" width="8.42578125" customWidth="1"/>
    <col min="11" max="11" width="8.140625" customWidth="1"/>
    <col min="12" max="12" width="8.42578125" customWidth="1"/>
  </cols>
  <sheetData>
    <row r="1" spans="1:16" x14ac:dyDescent="0.25">
      <c r="A1" s="12" t="s">
        <v>43</v>
      </c>
      <c r="C1" s="12" t="s">
        <v>47</v>
      </c>
      <c r="F1" s="12" t="s">
        <v>32</v>
      </c>
      <c r="J1" s="12" t="s">
        <v>33</v>
      </c>
    </row>
    <row r="3" spans="1:16" x14ac:dyDescent="0.25">
      <c r="A3" s="89" t="s">
        <v>11</v>
      </c>
      <c r="B3" s="85" t="s">
        <v>9</v>
      </c>
      <c r="C3" s="85" t="s">
        <v>10</v>
      </c>
      <c r="D3" s="85" t="s">
        <v>0</v>
      </c>
      <c r="E3" s="86" t="s">
        <v>12</v>
      </c>
      <c r="F3" s="87"/>
      <c r="G3" s="88"/>
      <c r="H3" s="85" t="s">
        <v>25</v>
      </c>
      <c r="I3" s="85" t="s">
        <v>1</v>
      </c>
      <c r="J3" s="85"/>
      <c r="K3" s="85"/>
      <c r="L3" s="85"/>
      <c r="M3" s="86" t="s">
        <v>2</v>
      </c>
      <c r="N3" s="87"/>
      <c r="O3" s="87"/>
      <c r="P3" s="88"/>
    </row>
    <row r="4" spans="1:16" ht="42.75" customHeight="1" x14ac:dyDescent="0.25">
      <c r="A4" s="89"/>
      <c r="B4" s="85"/>
      <c r="C4" s="85"/>
      <c r="D4" s="85"/>
      <c r="E4" s="5" t="s">
        <v>13</v>
      </c>
      <c r="F4" s="5" t="s">
        <v>14</v>
      </c>
      <c r="G4" s="5" t="s">
        <v>15</v>
      </c>
      <c r="H4" s="85"/>
      <c r="I4" s="5" t="s">
        <v>16</v>
      </c>
      <c r="J4" s="5" t="s">
        <v>17</v>
      </c>
      <c r="K4" s="5" t="s">
        <v>19</v>
      </c>
      <c r="L4" s="5" t="s">
        <v>18</v>
      </c>
      <c r="M4" s="5" t="s">
        <v>20</v>
      </c>
      <c r="N4" s="5" t="s">
        <v>21</v>
      </c>
      <c r="O4" s="5" t="s">
        <v>3</v>
      </c>
      <c r="P4" s="17" t="s">
        <v>4</v>
      </c>
    </row>
    <row r="5" spans="1:16" x14ac:dyDescent="0.25">
      <c r="A5" s="67" t="s">
        <v>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16" ht="38.25" x14ac:dyDescent="0.25">
      <c r="A6" s="25" t="s">
        <v>56</v>
      </c>
      <c r="B6" s="23">
        <v>81</v>
      </c>
      <c r="C6" s="23" t="s">
        <v>78</v>
      </c>
      <c r="D6" s="23">
        <v>60</v>
      </c>
      <c r="E6" s="24">
        <v>0.94</v>
      </c>
      <c r="F6" s="24">
        <v>2.99</v>
      </c>
      <c r="G6" s="24">
        <v>4.59</v>
      </c>
      <c r="H6" s="24">
        <f>SUM(SUM(E6+G6)*4+F6*9)</f>
        <v>49.03</v>
      </c>
      <c r="I6" s="24">
        <v>6.0000000000000001E-3</v>
      </c>
      <c r="J6" s="24">
        <v>16.46</v>
      </c>
      <c r="K6" s="24">
        <v>0</v>
      </c>
      <c r="L6" s="24">
        <v>0</v>
      </c>
      <c r="M6" s="24">
        <v>32.299999999999997</v>
      </c>
      <c r="N6" s="24">
        <v>16.739999999999998</v>
      </c>
      <c r="O6" s="24">
        <v>8.91</v>
      </c>
      <c r="P6" s="24">
        <v>0.38</v>
      </c>
    </row>
    <row r="7" spans="1:16" ht="24.75" x14ac:dyDescent="0.25">
      <c r="A7" s="25" t="s">
        <v>24</v>
      </c>
      <c r="B7" s="25">
        <v>355</v>
      </c>
      <c r="C7" s="39" t="s">
        <v>7</v>
      </c>
      <c r="D7" s="40">
        <v>150</v>
      </c>
      <c r="E7" s="24">
        <v>3.67</v>
      </c>
      <c r="F7" s="24">
        <v>5.42</v>
      </c>
      <c r="G7" s="24">
        <v>21.9</v>
      </c>
      <c r="H7" s="24">
        <f t="shared" ref="H7:H9" si="0">SUM(SUM(E7+G7)*4+F7*9)</f>
        <v>151.06</v>
      </c>
      <c r="I7" s="24">
        <v>0.03</v>
      </c>
      <c r="J7" s="24" t="s">
        <v>6</v>
      </c>
      <c r="K7" s="24">
        <v>0.03</v>
      </c>
      <c r="L7" s="24">
        <v>7.4999999999999997E-2</v>
      </c>
      <c r="M7" s="24">
        <v>1.17</v>
      </c>
      <c r="N7" s="24">
        <v>59.33</v>
      </c>
      <c r="O7" s="24">
        <v>18.649999999999999</v>
      </c>
      <c r="P7" s="24">
        <v>0.51</v>
      </c>
    </row>
    <row r="8" spans="1:16" ht="38.25" x14ac:dyDescent="0.25">
      <c r="A8" s="6" t="s">
        <v>24</v>
      </c>
      <c r="B8" s="8">
        <v>274</v>
      </c>
      <c r="C8" s="8" t="s">
        <v>44</v>
      </c>
      <c r="D8" s="8">
        <v>90</v>
      </c>
      <c r="E8" s="13">
        <v>4.9800000000000004</v>
      </c>
      <c r="F8" s="24">
        <v>0.18</v>
      </c>
      <c r="G8" s="13">
        <v>1.89</v>
      </c>
      <c r="H8" s="13">
        <v>29.1</v>
      </c>
      <c r="I8" s="13">
        <v>8.0000000000000002E-3</v>
      </c>
      <c r="J8" s="13">
        <v>0.72</v>
      </c>
      <c r="K8" s="13" t="s">
        <v>6</v>
      </c>
      <c r="L8" s="13">
        <v>1.84</v>
      </c>
      <c r="M8" s="13">
        <v>22</v>
      </c>
      <c r="N8" s="13">
        <v>125.96</v>
      </c>
      <c r="O8" s="13">
        <v>12.38</v>
      </c>
      <c r="P8" s="13">
        <v>0.13</v>
      </c>
    </row>
    <row r="9" spans="1:16" x14ac:dyDescent="0.25">
      <c r="A9" s="42" t="s">
        <v>24</v>
      </c>
      <c r="B9" s="23">
        <v>442</v>
      </c>
      <c r="C9" s="23" t="s">
        <v>77</v>
      </c>
      <c r="D9" s="23">
        <v>200</v>
      </c>
      <c r="E9" s="24">
        <v>1</v>
      </c>
      <c r="F9" s="24">
        <v>0.2</v>
      </c>
      <c r="G9" s="24">
        <v>10.199999999999999</v>
      </c>
      <c r="H9" s="24">
        <f t="shared" si="0"/>
        <v>46.599999999999994</v>
      </c>
      <c r="I9" s="24">
        <v>0.02</v>
      </c>
      <c r="J9" s="24">
        <v>4</v>
      </c>
      <c r="K9" s="24" t="s">
        <v>6</v>
      </c>
      <c r="L9" s="24" t="s">
        <v>6</v>
      </c>
      <c r="M9" s="24">
        <v>14</v>
      </c>
      <c r="N9" s="24">
        <v>14</v>
      </c>
      <c r="O9" s="24">
        <v>8</v>
      </c>
      <c r="P9" s="24">
        <v>2.8</v>
      </c>
    </row>
    <row r="10" spans="1:16" x14ac:dyDescent="0.25">
      <c r="A10" s="14" t="s">
        <v>24</v>
      </c>
      <c r="B10" s="8">
        <v>480</v>
      </c>
      <c r="C10" s="8" t="s">
        <v>8</v>
      </c>
      <c r="D10" s="8">
        <v>30</v>
      </c>
      <c r="E10" s="13">
        <v>0.94</v>
      </c>
      <c r="F10" s="13">
        <v>0.12</v>
      </c>
      <c r="G10" s="13">
        <v>14.45</v>
      </c>
      <c r="H10" s="13">
        <v>62.639999999999993</v>
      </c>
      <c r="I10" s="13">
        <v>0.43</v>
      </c>
      <c r="J10" s="13" t="s">
        <v>6</v>
      </c>
      <c r="K10" s="13" t="s">
        <v>6</v>
      </c>
      <c r="L10" s="13" t="s">
        <v>6</v>
      </c>
      <c r="M10" s="13">
        <v>59.24</v>
      </c>
      <c r="N10" s="13" t="s">
        <v>6</v>
      </c>
      <c r="O10" s="13">
        <v>6.4</v>
      </c>
      <c r="P10" s="13">
        <v>1.08</v>
      </c>
    </row>
    <row r="11" spans="1:16" x14ac:dyDescent="0.25">
      <c r="A11" s="14" t="s">
        <v>24</v>
      </c>
      <c r="B11" s="8">
        <v>458</v>
      </c>
      <c r="C11" s="8" t="s">
        <v>53</v>
      </c>
      <c r="D11" s="8">
        <v>100</v>
      </c>
      <c r="E11" s="13">
        <v>0.4</v>
      </c>
      <c r="F11" s="13">
        <v>0.4</v>
      </c>
      <c r="G11" s="13">
        <v>9.8000000000000007</v>
      </c>
      <c r="H11" s="24">
        <f t="shared" ref="H11:H12" si="1">SUM(SUM(E11+G11)*4+F11*9)</f>
        <v>44.400000000000006</v>
      </c>
      <c r="I11" s="13">
        <v>0.02</v>
      </c>
      <c r="J11" s="13">
        <v>10</v>
      </c>
      <c r="K11" s="13" t="s">
        <v>6</v>
      </c>
      <c r="L11" s="13" t="s">
        <v>6</v>
      </c>
      <c r="M11" s="13">
        <v>16</v>
      </c>
      <c r="N11" s="13">
        <v>11</v>
      </c>
      <c r="O11" s="13">
        <v>9</v>
      </c>
      <c r="P11" s="13">
        <v>2.2000000000000002</v>
      </c>
    </row>
    <row r="12" spans="1:16" x14ac:dyDescent="0.25">
      <c r="A12" s="64" t="s">
        <v>22</v>
      </c>
      <c r="B12" s="65"/>
      <c r="C12" s="66"/>
      <c r="D12" s="19">
        <f>SUM(D6:D11)</f>
        <v>630</v>
      </c>
      <c r="E12" s="15">
        <f>SUM(E6:E11)</f>
        <v>11.93</v>
      </c>
      <c r="F12" s="15">
        <f t="shared" ref="F12:G12" si="2">SUM(F6:F11)</f>
        <v>9.3099999999999987</v>
      </c>
      <c r="G12" s="15">
        <f t="shared" si="2"/>
        <v>62.83</v>
      </c>
      <c r="H12" s="47">
        <f t="shared" si="1"/>
        <v>382.82999999999993</v>
      </c>
      <c r="I12" s="15">
        <f t="shared" ref="I12:P12" si="3">SUM(I7:I10)</f>
        <v>0.48799999999999999</v>
      </c>
      <c r="J12" s="15">
        <f t="shared" si="3"/>
        <v>4.72</v>
      </c>
      <c r="K12" s="15">
        <f t="shared" si="3"/>
        <v>0.03</v>
      </c>
      <c r="L12" s="15">
        <f t="shared" si="3"/>
        <v>1.915</v>
      </c>
      <c r="M12" s="15">
        <f t="shared" si="3"/>
        <v>96.41</v>
      </c>
      <c r="N12" s="15">
        <f t="shared" si="3"/>
        <v>199.29</v>
      </c>
      <c r="O12" s="15">
        <f t="shared" si="3"/>
        <v>45.43</v>
      </c>
      <c r="P12" s="15">
        <f t="shared" si="3"/>
        <v>4.5199999999999996</v>
      </c>
    </row>
    <row r="13" spans="1:16" x14ac:dyDescent="0.25">
      <c r="A13" s="6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1:16" x14ac:dyDescent="0.25">
      <c r="A14" s="25" t="s">
        <v>56</v>
      </c>
      <c r="B14" s="25">
        <v>965</v>
      </c>
      <c r="C14" s="41" t="s">
        <v>23</v>
      </c>
      <c r="D14" s="23">
        <v>200</v>
      </c>
      <c r="E14" s="24">
        <v>5.8</v>
      </c>
      <c r="F14" s="24">
        <v>5</v>
      </c>
      <c r="G14" s="24">
        <v>9.6</v>
      </c>
      <c r="H14" s="24">
        <f>SUM(SUM(E14+G14)*4+F14*9)</f>
        <v>106.6</v>
      </c>
      <c r="I14" s="24">
        <v>0.08</v>
      </c>
      <c r="J14" s="24">
        <v>2.6</v>
      </c>
      <c r="K14" s="24">
        <v>40</v>
      </c>
      <c r="L14" s="24" t="s">
        <v>6</v>
      </c>
      <c r="M14" s="24">
        <v>240</v>
      </c>
      <c r="N14" s="24">
        <v>180</v>
      </c>
      <c r="O14" s="24">
        <v>28</v>
      </c>
      <c r="P14" s="24">
        <v>0.2</v>
      </c>
    </row>
    <row r="15" spans="1:16" x14ac:dyDescent="0.25">
      <c r="A15" s="64" t="s">
        <v>42</v>
      </c>
      <c r="B15" s="65"/>
      <c r="C15" s="66"/>
      <c r="D15" s="19">
        <f>SUM(D14+D12)</f>
        <v>830</v>
      </c>
      <c r="E15" s="15">
        <f>SUM(E12+E14)</f>
        <v>17.73</v>
      </c>
      <c r="F15" s="15">
        <f t="shared" ref="F15:G15" si="4">SUM(F12+F14)</f>
        <v>14.309999999999999</v>
      </c>
      <c r="G15" s="15">
        <f t="shared" si="4"/>
        <v>72.429999999999993</v>
      </c>
      <c r="H15" s="47">
        <f>SUM(SUM(E15+G15)*4+F15*9)</f>
        <v>489.42999999999995</v>
      </c>
      <c r="I15" s="15">
        <f t="shared" ref="I15:P15" si="5">I12+I14</f>
        <v>0.56799999999999995</v>
      </c>
      <c r="J15" s="15">
        <f t="shared" si="5"/>
        <v>7.32</v>
      </c>
      <c r="K15" s="15">
        <f>K12</f>
        <v>0.03</v>
      </c>
      <c r="L15" s="15">
        <f>L12</f>
        <v>1.915</v>
      </c>
      <c r="M15" s="15">
        <f t="shared" si="5"/>
        <v>336.40999999999997</v>
      </c>
      <c r="N15" s="15">
        <f>N12</f>
        <v>199.29</v>
      </c>
      <c r="O15" s="15">
        <f>O12</f>
        <v>45.43</v>
      </c>
      <c r="P15" s="15">
        <f t="shared" si="5"/>
        <v>4.72</v>
      </c>
    </row>
  </sheetData>
  <mergeCells count="12">
    <mergeCell ref="A15:C15"/>
    <mergeCell ref="A3:A4"/>
    <mergeCell ref="B3:B4"/>
    <mergeCell ref="C3:C4"/>
    <mergeCell ref="D3:D4"/>
    <mergeCell ref="I3:L3"/>
    <mergeCell ref="M3:P3"/>
    <mergeCell ref="A5:P5"/>
    <mergeCell ref="A13:P13"/>
    <mergeCell ref="A12:C12"/>
    <mergeCell ref="E3:G3"/>
    <mergeCell ref="H3:H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Лиза</dc:creator>
  <cp:lastModifiedBy>Татьяна</cp:lastModifiedBy>
  <cp:lastPrinted>2022-11-30T00:20:38Z</cp:lastPrinted>
  <dcterms:created xsi:type="dcterms:W3CDTF">2019-07-02T05:59:56Z</dcterms:created>
  <dcterms:modified xsi:type="dcterms:W3CDTF">2022-12-14T03:38:44Z</dcterms:modified>
</cp:coreProperties>
</file>